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дек09" sheetId="1" r:id="rId1"/>
  </sheets>
  <externalReferences>
    <externalReference r:id="rId2"/>
  </externalReferences>
  <definedNames>
    <definedName name="_xlnm.Print_Titles" localSheetId="0">дек09!$A:$A</definedName>
    <definedName name="Заголовки_для_печти">#REF!</definedName>
    <definedName name="_xlnm.Print_Area" localSheetId="0">дек09!$A$1:$CL$27</definedName>
  </definedNames>
  <calcPr calcId="145621" fullCalcOnLoad="1"/>
</workbook>
</file>

<file path=xl/calcChain.xml><?xml version="1.0" encoding="utf-8"?>
<calcChain xmlns="http://schemas.openxmlformats.org/spreadsheetml/2006/main">
  <c r="CG23" i="1" l="1"/>
  <c r="CH23" i="1" s="1"/>
  <c r="CF23" i="1"/>
  <c r="BZ23" i="1"/>
  <c r="BT23" i="1"/>
  <c r="BV23" i="1" s="1"/>
  <c r="BR23" i="1"/>
  <c r="BS23" i="1" s="1"/>
  <c r="BD23" i="1"/>
  <c r="BE23" i="1" s="1"/>
  <c r="BC23" i="1"/>
  <c r="AX23" i="1"/>
  <c r="AI23" i="1"/>
  <c r="AP23" i="1" s="1"/>
  <c r="AH23" i="1"/>
  <c r="AO23" i="1" s="1"/>
  <c r="AE23" i="1"/>
  <c r="AB23" i="1"/>
  <c r="AC23" i="1" s="1"/>
  <c r="AA23" i="1"/>
  <c r="X23" i="1"/>
  <c r="N23" i="1"/>
  <c r="U23" i="1" s="1"/>
  <c r="M23" i="1"/>
  <c r="T23" i="1" s="1"/>
  <c r="H23" i="1"/>
  <c r="CG22" i="1"/>
  <c r="CH22" i="1" s="1"/>
  <c r="CF22" i="1"/>
  <c r="BZ22" i="1"/>
  <c r="BV22" i="1"/>
  <c r="BS22" i="1"/>
  <c r="BE22" i="1"/>
  <c r="AZ22" i="1"/>
  <c r="AY22" i="1"/>
  <c r="AX22" i="1"/>
  <c r="AS22" i="1"/>
  <c r="AT22" i="1" s="1"/>
  <c r="AR22" i="1"/>
  <c r="AP22" i="1"/>
  <c r="AO22" i="1"/>
  <c r="AE22" i="1"/>
  <c r="AL22" i="1" s="1"/>
  <c r="AC22" i="1"/>
  <c r="X22" i="1"/>
  <c r="Y22" i="1" s="1"/>
  <c r="W22" i="1"/>
  <c r="AK22" i="1" s="1"/>
  <c r="U22" i="1"/>
  <c r="V22" i="1" s="1"/>
  <c r="T22" i="1"/>
  <c r="O22" i="1"/>
  <c r="J22" i="1"/>
  <c r="K22" i="1" s="1"/>
  <c r="I22" i="1"/>
  <c r="H22" i="1"/>
  <c r="C22" i="1"/>
  <c r="Q22" i="1" s="1"/>
  <c r="R22" i="1" s="1"/>
  <c r="B22" i="1"/>
  <c r="P22" i="1" s="1"/>
  <c r="CG21" i="1"/>
  <c r="CH21" i="1" s="1"/>
  <c r="CF21" i="1"/>
  <c r="BZ21" i="1"/>
  <c r="BV21" i="1"/>
  <c r="BE21" i="1"/>
  <c r="AZ21" i="1"/>
  <c r="AY21" i="1"/>
  <c r="AX21" i="1"/>
  <c r="AS21" i="1"/>
  <c r="AT21" i="1" s="1"/>
  <c r="AR21" i="1"/>
  <c r="AP21" i="1"/>
  <c r="AQ21" i="1" s="1"/>
  <c r="AO21" i="1"/>
  <c r="AE21" i="1"/>
  <c r="AL21" i="1" s="1"/>
  <c r="AM21" i="1" s="1"/>
  <c r="AD21" i="1"/>
  <c r="AK21" i="1" s="1"/>
  <c r="AC21" i="1"/>
  <c r="X21" i="1"/>
  <c r="Y21" i="1" s="1"/>
  <c r="W21" i="1"/>
  <c r="U21" i="1"/>
  <c r="T21" i="1"/>
  <c r="V21" i="1" s="1"/>
  <c r="J21" i="1"/>
  <c r="I21" i="1"/>
  <c r="H21" i="1"/>
  <c r="C21" i="1"/>
  <c r="Q21" i="1" s="1"/>
  <c r="R21" i="1" s="1"/>
  <c r="B21" i="1"/>
  <c r="P21" i="1" s="1"/>
  <c r="CG20" i="1"/>
  <c r="CH20" i="1" s="1"/>
  <c r="CF20" i="1"/>
  <c r="BZ20" i="1"/>
  <c r="BV20" i="1"/>
  <c r="BS20" i="1"/>
  <c r="BE20" i="1"/>
  <c r="AZ20" i="1"/>
  <c r="AY20" i="1"/>
  <c r="AX20" i="1"/>
  <c r="AS20" i="1"/>
  <c r="AT20" i="1" s="1"/>
  <c r="AR20" i="1"/>
  <c r="AP20" i="1"/>
  <c r="AO20" i="1"/>
  <c r="AQ20" i="1" s="1"/>
  <c r="AJ20" i="1"/>
  <c r="AE20" i="1"/>
  <c r="AF20" i="1" s="1"/>
  <c r="AD20" i="1"/>
  <c r="AK20" i="1" s="1"/>
  <c r="AC20" i="1"/>
  <c r="X20" i="1"/>
  <c r="Y20" i="1" s="1"/>
  <c r="W20" i="1"/>
  <c r="U20" i="1"/>
  <c r="T20" i="1"/>
  <c r="V20" i="1" s="1"/>
  <c r="O20" i="1"/>
  <c r="J20" i="1"/>
  <c r="K20" i="1" s="1"/>
  <c r="I20" i="1"/>
  <c r="H20" i="1"/>
  <c r="C20" i="1"/>
  <c r="D20" i="1" s="1"/>
  <c r="B20" i="1"/>
  <c r="P20" i="1" s="1"/>
  <c r="CG19" i="1"/>
  <c r="CH19" i="1" s="1"/>
  <c r="CF19" i="1"/>
  <c r="BZ19" i="1"/>
  <c r="BV19" i="1"/>
  <c r="BS19" i="1"/>
  <c r="BE19" i="1"/>
  <c r="AZ19" i="1"/>
  <c r="AY19" i="1"/>
  <c r="AX19" i="1"/>
  <c r="AS19" i="1"/>
  <c r="AT19" i="1" s="1"/>
  <c r="AR19" i="1"/>
  <c r="AP19" i="1"/>
  <c r="AQ19" i="1" s="1"/>
  <c r="AO19" i="1"/>
  <c r="AE19" i="1"/>
  <c r="AL19" i="1" s="1"/>
  <c r="AM19" i="1" s="1"/>
  <c r="AD19" i="1"/>
  <c r="AK19" i="1" s="1"/>
  <c r="AC19" i="1"/>
  <c r="X19" i="1"/>
  <c r="Y19" i="1" s="1"/>
  <c r="W19" i="1"/>
  <c r="U19" i="1"/>
  <c r="V19" i="1" s="1"/>
  <c r="T19" i="1"/>
  <c r="O19" i="1"/>
  <c r="J19" i="1"/>
  <c r="I19" i="1"/>
  <c r="H19" i="1"/>
  <c r="C19" i="1"/>
  <c r="Q19" i="1" s="1"/>
  <c r="B19" i="1"/>
  <c r="P19" i="1" s="1"/>
  <c r="CG18" i="1"/>
  <c r="CH18" i="1" s="1"/>
  <c r="CF18" i="1"/>
  <c r="BZ18" i="1"/>
  <c r="BV18" i="1"/>
  <c r="BS18" i="1"/>
  <c r="BE18" i="1"/>
  <c r="AZ18" i="1"/>
  <c r="AY18" i="1"/>
  <c r="AX18" i="1"/>
  <c r="AS18" i="1"/>
  <c r="AT18" i="1" s="1"/>
  <c r="AR18" i="1"/>
  <c r="AP18" i="1"/>
  <c r="AO18" i="1"/>
  <c r="AQ18" i="1" s="1"/>
  <c r="AJ18" i="1"/>
  <c r="AE18" i="1"/>
  <c r="AL18" i="1" s="1"/>
  <c r="AD18" i="1"/>
  <c r="AK18" i="1" s="1"/>
  <c r="AC18" i="1"/>
  <c r="X18" i="1"/>
  <c r="Y18" i="1" s="1"/>
  <c r="W18" i="1"/>
  <c r="U18" i="1"/>
  <c r="V18" i="1" s="1"/>
  <c r="T18" i="1"/>
  <c r="O18" i="1"/>
  <c r="J18" i="1"/>
  <c r="K18" i="1" s="1"/>
  <c r="I18" i="1"/>
  <c r="H18" i="1"/>
  <c r="C18" i="1"/>
  <c r="Q18" i="1" s="1"/>
  <c r="R18" i="1" s="1"/>
  <c r="B18" i="1"/>
  <c r="P18" i="1" s="1"/>
  <c r="CG17" i="1"/>
  <c r="CH17" i="1" s="1"/>
  <c r="CF17" i="1"/>
  <c r="BZ17" i="1"/>
  <c r="BV17" i="1"/>
  <c r="BS17" i="1"/>
  <c r="BE17" i="1"/>
  <c r="AZ17" i="1"/>
  <c r="AY17" i="1"/>
  <c r="AX17" i="1"/>
  <c r="AS17" i="1"/>
  <c r="AT17" i="1" s="1"/>
  <c r="AR17" i="1"/>
  <c r="AP17" i="1"/>
  <c r="AQ17" i="1" s="1"/>
  <c r="AO17" i="1"/>
  <c r="AE17" i="1"/>
  <c r="AL17" i="1" s="1"/>
  <c r="AD17" i="1"/>
  <c r="AK17" i="1" s="1"/>
  <c r="AC17" i="1"/>
  <c r="X17" i="1"/>
  <c r="Y17" i="1" s="1"/>
  <c r="W17" i="1"/>
  <c r="U17" i="1"/>
  <c r="V17" i="1" s="1"/>
  <c r="T17" i="1"/>
  <c r="J17" i="1"/>
  <c r="I17" i="1"/>
  <c r="H17" i="1"/>
  <c r="C17" i="1"/>
  <c r="D17" i="1" s="1"/>
  <c r="B17" i="1"/>
  <c r="P17" i="1" s="1"/>
  <c r="CG16" i="1"/>
  <c r="CH16" i="1" s="1"/>
  <c r="CF16" i="1"/>
  <c r="BZ16" i="1"/>
  <c r="BV16" i="1"/>
  <c r="BS16" i="1"/>
  <c r="BE16" i="1"/>
  <c r="AZ16" i="1"/>
  <c r="AY16" i="1"/>
  <c r="AX16" i="1"/>
  <c r="AS16" i="1"/>
  <c r="AT16" i="1" s="1"/>
  <c r="AR16" i="1"/>
  <c r="AP16" i="1"/>
  <c r="AQ16" i="1" s="1"/>
  <c r="AO16" i="1"/>
  <c r="AJ16" i="1"/>
  <c r="AE16" i="1"/>
  <c r="AL16" i="1" s="1"/>
  <c r="AD16" i="1"/>
  <c r="AK16" i="1" s="1"/>
  <c r="AC16" i="1"/>
  <c r="X16" i="1"/>
  <c r="Y16" i="1" s="1"/>
  <c r="W16" i="1"/>
  <c r="U16" i="1"/>
  <c r="V16" i="1" s="1"/>
  <c r="T16" i="1"/>
  <c r="O16" i="1"/>
  <c r="J16" i="1"/>
  <c r="K16" i="1" s="1"/>
  <c r="I16" i="1"/>
  <c r="H16" i="1"/>
  <c r="C16" i="1"/>
  <c r="Q16" i="1" s="1"/>
  <c r="R16" i="1" s="1"/>
  <c r="B16" i="1"/>
  <c r="P16" i="1" s="1"/>
  <c r="CG15" i="1"/>
  <c r="CH15" i="1" s="1"/>
  <c r="CF15" i="1"/>
  <c r="BZ15" i="1"/>
  <c r="BV15" i="1"/>
  <c r="BS15" i="1"/>
  <c r="BE15" i="1"/>
  <c r="AZ15" i="1"/>
  <c r="AY15" i="1"/>
  <c r="AX15" i="1"/>
  <c r="AS15" i="1"/>
  <c r="AT15" i="1" s="1"/>
  <c r="AR15" i="1"/>
  <c r="AP15" i="1"/>
  <c r="AQ15" i="1" s="1"/>
  <c r="AO15" i="1"/>
  <c r="AE15" i="1"/>
  <c r="AL15" i="1" s="1"/>
  <c r="AD15" i="1"/>
  <c r="AK15" i="1" s="1"/>
  <c r="AC15" i="1"/>
  <c r="X15" i="1"/>
  <c r="Y15" i="1" s="1"/>
  <c r="W15" i="1"/>
  <c r="U15" i="1"/>
  <c r="V15" i="1" s="1"/>
  <c r="T15" i="1"/>
  <c r="J15" i="1"/>
  <c r="I15" i="1"/>
  <c r="H15" i="1"/>
  <c r="C15" i="1"/>
  <c r="D15" i="1" s="1"/>
  <c r="B15" i="1"/>
  <c r="P15" i="1" s="1"/>
  <c r="CG14" i="1"/>
  <c r="CH14" i="1" s="1"/>
  <c r="CF14" i="1"/>
  <c r="BZ14" i="1"/>
  <c r="BV14" i="1"/>
  <c r="BS14" i="1"/>
  <c r="BE14" i="1"/>
  <c r="AZ14" i="1"/>
  <c r="AY14" i="1"/>
  <c r="AX14" i="1"/>
  <c r="AS14" i="1"/>
  <c r="AT14" i="1" s="1"/>
  <c r="AR14" i="1"/>
  <c r="AP14" i="1"/>
  <c r="AQ14" i="1" s="1"/>
  <c r="AO14" i="1"/>
  <c r="AJ14" i="1"/>
  <c r="AE14" i="1"/>
  <c r="AL14" i="1" s="1"/>
  <c r="AD14" i="1"/>
  <c r="AK14" i="1" s="1"/>
  <c r="AC14" i="1"/>
  <c r="X14" i="1"/>
  <c r="Y14" i="1" s="1"/>
  <c r="W14" i="1"/>
  <c r="U14" i="1"/>
  <c r="V14" i="1" s="1"/>
  <c r="T14" i="1"/>
  <c r="J14" i="1"/>
  <c r="I14" i="1"/>
  <c r="H14" i="1"/>
  <c r="C14" i="1"/>
  <c r="Q14" i="1" s="1"/>
  <c r="B14" i="1"/>
  <c r="P14" i="1" s="1"/>
  <c r="CG13" i="1"/>
  <c r="CH13" i="1" s="1"/>
  <c r="CF13" i="1"/>
  <c r="BZ13" i="1"/>
  <c r="BV13" i="1"/>
  <c r="BS13" i="1"/>
  <c r="BE13" i="1"/>
  <c r="AZ13" i="1"/>
  <c r="AY13" i="1"/>
  <c r="AX13" i="1"/>
  <c r="AS13" i="1"/>
  <c r="AT13" i="1" s="1"/>
  <c r="AR13" i="1"/>
  <c r="AP13" i="1"/>
  <c r="AQ13" i="1" s="1"/>
  <c r="AO13" i="1"/>
  <c r="AJ13" i="1"/>
  <c r="AE13" i="1"/>
  <c r="AF13" i="1" s="1"/>
  <c r="AD13" i="1"/>
  <c r="AK13" i="1" s="1"/>
  <c r="AC13" i="1"/>
  <c r="X13" i="1"/>
  <c r="Y13" i="1" s="1"/>
  <c r="W13" i="1"/>
  <c r="U13" i="1"/>
  <c r="V13" i="1" s="1"/>
  <c r="T13" i="1"/>
  <c r="O13" i="1"/>
  <c r="J13" i="1"/>
  <c r="K13" i="1" s="1"/>
  <c r="I13" i="1"/>
  <c r="H13" i="1"/>
  <c r="C13" i="1"/>
  <c r="D13" i="1" s="1"/>
  <c r="B13" i="1"/>
  <c r="P13" i="1" s="1"/>
  <c r="CG12" i="1"/>
  <c r="CH12" i="1" s="1"/>
  <c r="CF12" i="1"/>
  <c r="BZ12" i="1"/>
  <c r="BV12" i="1"/>
  <c r="BS12" i="1"/>
  <c r="BE12" i="1"/>
  <c r="AZ12" i="1"/>
  <c r="AY12" i="1"/>
  <c r="AX12" i="1"/>
  <c r="AS12" i="1"/>
  <c r="AT12" i="1" s="1"/>
  <c r="AR12" i="1"/>
  <c r="AP12" i="1"/>
  <c r="AQ12" i="1" s="1"/>
  <c r="AO12" i="1"/>
  <c r="AJ12" i="1"/>
  <c r="AE12" i="1"/>
  <c r="AD12" i="1"/>
  <c r="AC12" i="1"/>
  <c r="X12" i="1"/>
  <c r="W12" i="1"/>
  <c r="Y12" i="1" s="1"/>
  <c r="U12" i="1"/>
  <c r="V12" i="1" s="1"/>
  <c r="T12" i="1"/>
  <c r="O12" i="1"/>
  <c r="J12" i="1"/>
  <c r="I12" i="1"/>
  <c r="K12" i="1" s="1"/>
  <c r="H12" i="1"/>
  <c r="C12" i="1"/>
  <c r="Q12" i="1" s="1"/>
  <c r="B12" i="1"/>
  <c r="P12" i="1" s="1"/>
  <c r="CG11" i="1"/>
  <c r="CH11" i="1" s="1"/>
  <c r="CF11" i="1"/>
  <c r="BZ11" i="1"/>
  <c r="BV11" i="1"/>
  <c r="BS11" i="1"/>
  <c r="BE11" i="1"/>
  <c r="AZ11" i="1"/>
  <c r="AY11" i="1"/>
  <c r="AX11" i="1"/>
  <c r="AS11" i="1"/>
  <c r="AT11" i="1" s="1"/>
  <c r="AR11" i="1"/>
  <c r="AP11" i="1"/>
  <c r="AO11" i="1"/>
  <c r="AQ11" i="1" s="1"/>
  <c r="AJ11" i="1"/>
  <c r="AE11" i="1"/>
  <c r="AL11" i="1" s="1"/>
  <c r="AD11" i="1"/>
  <c r="AK11" i="1" s="1"/>
  <c r="AC11" i="1"/>
  <c r="X11" i="1"/>
  <c r="Y11" i="1" s="1"/>
  <c r="W11" i="1"/>
  <c r="U11" i="1"/>
  <c r="T11" i="1"/>
  <c r="V11" i="1" s="1"/>
  <c r="O11" i="1"/>
  <c r="J11" i="1"/>
  <c r="K11" i="1" s="1"/>
  <c r="I11" i="1"/>
  <c r="H11" i="1"/>
  <c r="C11" i="1"/>
  <c r="Q11" i="1" s="1"/>
  <c r="B11" i="1"/>
  <c r="P11" i="1" s="1"/>
  <c r="CG10" i="1"/>
  <c r="CH10" i="1" s="1"/>
  <c r="CF10" i="1"/>
  <c r="BZ10" i="1"/>
  <c r="BV10" i="1"/>
  <c r="BS10" i="1"/>
  <c r="BE10" i="1"/>
  <c r="AZ10" i="1"/>
  <c r="AY10" i="1"/>
  <c r="AX10" i="1"/>
  <c r="AS10" i="1"/>
  <c r="AT10" i="1" s="1"/>
  <c r="AR10" i="1"/>
  <c r="AP10" i="1"/>
  <c r="AQ10" i="1" s="1"/>
  <c r="AO10" i="1"/>
  <c r="AJ10" i="1"/>
  <c r="AE10" i="1"/>
  <c r="AF10" i="1" s="1"/>
  <c r="AD10" i="1"/>
  <c r="AK10" i="1" s="1"/>
  <c r="AC10" i="1"/>
  <c r="X10" i="1"/>
  <c r="Y10" i="1" s="1"/>
  <c r="W10" i="1"/>
  <c r="U10" i="1"/>
  <c r="V10" i="1" s="1"/>
  <c r="T10" i="1"/>
  <c r="O10" i="1"/>
  <c r="J10" i="1"/>
  <c r="K10" i="1" s="1"/>
  <c r="I10" i="1"/>
  <c r="H10" i="1"/>
  <c r="C10" i="1"/>
  <c r="D10" i="1" s="1"/>
  <c r="B10" i="1"/>
  <c r="P10" i="1" s="1"/>
  <c r="CG9" i="1"/>
  <c r="CH9" i="1" s="1"/>
  <c r="CF9" i="1"/>
  <c r="BZ9" i="1"/>
  <c r="BV9" i="1"/>
  <c r="BS9" i="1"/>
  <c r="BE9" i="1"/>
  <c r="AZ9" i="1"/>
  <c r="AZ23" i="1" s="1"/>
  <c r="AY9" i="1"/>
  <c r="AY23" i="1" s="1"/>
  <c r="AX9" i="1"/>
  <c r="AS9" i="1"/>
  <c r="AS23" i="1" s="1"/>
  <c r="AT23" i="1" s="1"/>
  <c r="AR9" i="1"/>
  <c r="AR23" i="1" s="1"/>
  <c r="AP9" i="1"/>
  <c r="AO9" i="1"/>
  <c r="AQ9" i="1" s="1"/>
  <c r="AJ9" i="1"/>
  <c r="AE9" i="1"/>
  <c r="AL9" i="1" s="1"/>
  <c r="AD9" i="1"/>
  <c r="AD23" i="1" s="1"/>
  <c r="AC9" i="1"/>
  <c r="X9" i="1"/>
  <c r="Y9" i="1" s="1"/>
  <c r="W9" i="1"/>
  <c r="W23" i="1" s="1"/>
  <c r="U9" i="1"/>
  <c r="V9" i="1" s="1"/>
  <c r="T9" i="1"/>
  <c r="O9" i="1"/>
  <c r="J9" i="1"/>
  <c r="J23" i="1" s="1"/>
  <c r="I9" i="1"/>
  <c r="I23" i="1" s="1"/>
  <c r="H9" i="1"/>
  <c r="C9" i="1"/>
  <c r="C23" i="1" s="1"/>
  <c r="B9" i="1"/>
  <c r="B23" i="1" s="1"/>
  <c r="P23" i="1" s="1"/>
  <c r="AM11" i="1" l="1"/>
  <c r="R12" i="1"/>
  <c r="R11" i="1"/>
  <c r="D9" i="1"/>
  <c r="K9" i="1"/>
  <c r="P9" i="1"/>
  <c r="AK23" i="1"/>
  <c r="AF9" i="1"/>
  <c r="AK9" i="1"/>
  <c r="AM9" i="1" s="1"/>
  <c r="AT9" i="1"/>
  <c r="Q10" i="1"/>
  <c r="R10" i="1" s="1"/>
  <c r="AL10" i="1"/>
  <c r="AM10" i="1" s="1"/>
  <c r="D11" i="1"/>
  <c r="AF11" i="1"/>
  <c r="AL12" i="1"/>
  <c r="R14" i="1"/>
  <c r="AM14" i="1"/>
  <c r="AM15" i="1"/>
  <c r="AM16" i="1"/>
  <c r="AM17" i="1"/>
  <c r="AM18" i="1"/>
  <c r="R19" i="1"/>
  <c r="Y23" i="1"/>
  <c r="D23" i="1"/>
  <c r="Q23" i="1"/>
  <c r="R23" i="1" s="1"/>
  <c r="K23" i="1"/>
  <c r="Q9" i="1"/>
  <c r="R9" i="1" s="1"/>
  <c r="D12" i="1"/>
  <c r="AK12" i="1"/>
  <c r="AF12" i="1"/>
  <c r="AM22" i="1"/>
  <c r="V23" i="1"/>
  <c r="AF23" i="1"/>
  <c r="AQ23" i="1"/>
  <c r="Q13" i="1"/>
  <c r="R13" i="1" s="1"/>
  <c r="AL13" i="1"/>
  <c r="AM13" i="1" s="1"/>
  <c r="D14" i="1"/>
  <c r="AF14" i="1"/>
  <c r="Q15" i="1"/>
  <c r="R15" i="1" s="1"/>
  <c r="D16" i="1"/>
  <c r="AF16" i="1"/>
  <c r="Q17" i="1"/>
  <c r="R17" i="1" s="1"/>
  <c r="D18" i="1"/>
  <c r="AF18" i="1"/>
  <c r="Q20" i="1"/>
  <c r="R20" i="1" s="1"/>
  <c r="AL20" i="1"/>
  <c r="AM20" i="1" s="1"/>
  <c r="D21" i="1"/>
  <c r="D22" i="1"/>
  <c r="O23" i="1"/>
  <c r="AJ23" i="1"/>
  <c r="AL23" i="1"/>
  <c r="AM23" i="1" s="1"/>
  <c r="D19" i="1"/>
  <c r="AM12" i="1" l="1"/>
</calcChain>
</file>

<file path=xl/sharedStrings.xml><?xml version="1.0" encoding="utf-8"?>
<sst xmlns="http://schemas.openxmlformats.org/spreadsheetml/2006/main" count="192" uniqueCount="53">
  <si>
    <t>Информация</t>
  </si>
  <si>
    <t>о выполнении основных социально-экономических показателей</t>
  </si>
  <si>
    <t>за январь-декабрь 2012 года по Ичалковскому району</t>
  </si>
  <si>
    <t xml:space="preserve">Наименование </t>
  </si>
  <si>
    <t>Молоко от населения</t>
  </si>
  <si>
    <t>Молоко от СХПК</t>
  </si>
  <si>
    <t>Молоко от СХПК и населения</t>
  </si>
  <si>
    <t>Мясо от населения</t>
  </si>
  <si>
    <t>Мясо от СХПК</t>
  </si>
  <si>
    <t>Мясо от СХПК и населения</t>
  </si>
  <si>
    <t>Товарооборот</t>
  </si>
  <si>
    <t>Водка</t>
  </si>
  <si>
    <t>Собственные доходы</t>
  </si>
  <si>
    <t>%сохр</t>
  </si>
  <si>
    <t>Сахарная свекла</t>
  </si>
  <si>
    <t>Пр-во зерна в весе пос.дор</t>
  </si>
  <si>
    <t>Объем привлеченных кредит</t>
  </si>
  <si>
    <t xml:space="preserve">закупка племенного скота </t>
  </si>
  <si>
    <t>ввод жилья</t>
  </si>
  <si>
    <t xml:space="preserve">Пиво </t>
  </si>
  <si>
    <t>администраций</t>
  </si>
  <si>
    <t>Прогноз</t>
  </si>
  <si>
    <t>Факт</t>
  </si>
  <si>
    <t>%</t>
  </si>
  <si>
    <t>темп</t>
  </si>
  <si>
    <t xml:space="preserve">темп </t>
  </si>
  <si>
    <t>теип</t>
  </si>
  <si>
    <t>все кат.</t>
  </si>
  <si>
    <t xml:space="preserve">Факт </t>
  </si>
  <si>
    <t>% вып.</t>
  </si>
  <si>
    <t xml:space="preserve">Прогноз </t>
  </si>
  <si>
    <t>с нач.год</t>
  </si>
  <si>
    <t>роста</t>
  </si>
  <si>
    <t>месяц</t>
  </si>
  <si>
    <t>хоз(дот</t>
  </si>
  <si>
    <t>на год</t>
  </si>
  <si>
    <t xml:space="preserve">Кемлянская </t>
  </si>
  <si>
    <t>Б.Сыресевская</t>
  </si>
  <si>
    <t>Гуляевская</t>
  </si>
  <si>
    <t>Ичалковская</t>
  </si>
  <si>
    <t>Кергудская</t>
  </si>
  <si>
    <t>Ладская</t>
  </si>
  <si>
    <t>Лобаскинская</t>
  </si>
  <si>
    <t>Оброчинская</t>
  </si>
  <si>
    <t>Парадеевская</t>
  </si>
  <si>
    <t>Пермеевская</t>
  </si>
  <si>
    <t>Резоватовская</t>
  </si>
  <si>
    <t>Р.Баевская</t>
  </si>
  <si>
    <t>Смольненская</t>
  </si>
  <si>
    <t>Тархановская</t>
  </si>
  <si>
    <t>Итого</t>
  </si>
  <si>
    <t>район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</si>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</sst>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sz val="14"/>
      <name val="Arial Narrow"/>
      <family val="2"/>
    </font>
    <font>
      <sz val="11"/>
      <name val="Arial Narrow"/>
      <family val="2"/>
    </font>
    <font>
      <sz val="14"/>
      <name val="Arial Narrow"/>
      <family val="2"/>
      <charset val="204"/>
    </font>
    <font>
      <b/>
      <sz val="12"/>
      <name val="Arial Narrow"/>
      <family val="2"/>
    </font>
    <font>
      <sz val="12"/>
      <name val="Arial Narrow"/>
      <family val="2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3" xfId="0" applyFont="1" applyBorder="1"/>
    <xf numFmtId="0" fontId="0" fillId="0" borderId="5" xfId="0" applyBorder="1"/>
    <xf numFmtId="0" fontId="0" fillId="0" borderId="6" xfId="0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0" borderId="1" xfId="0" applyBorder="1"/>
    <xf numFmtId="0" fontId="1" fillId="0" borderId="7" xfId="0" applyFont="1" applyFill="1" applyBorder="1"/>
    <xf numFmtId="0" fontId="1" fillId="0" borderId="6" xfId="0" applyFont="1" applyFill="1" applyBorder="1"/>
    <xf numFmtId="0" fontId="0" fillId="0" borderId="6" xfId="0" applyFill="1" applyBorder="1"/>
    <xf numFmtId="0" fontId="0" fillId="0" borderId="9" xfId="0" applyBorder="1"/>
    <xf numFmtId="0" fontId="0" fillId="0" borderId="10" xfId="0" applyBorder="1"/>
    <xf numFmtId="0" fontId="0" fillId="0" borderId="9" xfId="0" applyFill="1" applyBorder="1"/>
    <xf numFmtId="0" fontId="0" fillId="0" borderId="11" xfId="0" applyBorder="1"/>
    <xf numFmtId="0" fontId="1" fillId="0" borderId="7" xfId="0" applyFont="1" applyBorder="1"/>
    <xf numFmtId="0" fontId="3" fillId="0" borderId="5" xfId="0" applyFont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/>
    <xf numFmtId="0" fontId="3" fillId="2" borderId="5" xfId="0" applyFont="1" applyFill="1" applyBorder="1"/>
    <xf numFmtId="1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/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5" fillId="0" borderId="5" xfId="0" applyNumberFormat="1" applyFont="1" applyBorder="1"/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/>
    <xf numFmtId="164" fontId="3" fillId="0" borderId="5" xfId="0" applyNumberFormat="1" applyFont="1" applyFill="1" applyBorder="1"/>
    <xf numFmtId="0" fontId="8" fillId="0" borderId="0" xfId="0" applyFont="1"/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164" fontId="3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/>
    <xf numFmtId="0" fontId="5" fillId="0" borderId="0" xfId="0" applyFont="1" applyAlignment="1">
      <alignment horizontal="left"/>
    </xf>
    <xf numFmtId="0" fontId="9" fillId="0" borderId="0" xfId="0" applyFont="1"/>
    <xf numFmtId="164" fontId="3" fillId="0" borderId="9" xfId="0" applyNumberFormat="1" applyFont="1" applyBorder="1"/>
    <xf numFmtId="0" fontId="10" fillId="3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7" fillId="0" borderId="5" xfId="0" applyFont="1" applyBorder="1"/>
    <xf numFmtId="0" fontId="10" fillId="0" borderId="5" xfId="0" applyFont="1" applyBorder="1"/>
    <xf numFmtId="164" fontId="10" fillId="0" borderId="5" xfId="0" applyNumberFormat="1" applyFont="1" applyBorder="1"/>
    <xf numFmtId="0" fontId="7" fillId="0" borderId="5" xfId="0" applyFont="1" applyBorder="1" applyAlignment="1">
      <alignment horizontal="left" vertical="center"/>
    </xf>
    <xf numFmtId="164" fontId="7" fillId="0" borderId="5" xfId="0" applyNumberFormat="1" applyFont="1" applyBorder="1"/>
    <xf numFmtId="0" fontId="10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164" fontId="6" fillId="0" borderId="0" xfId="0" applyNumberFormat="1" applyFont="1"/>
    <xf numFmtId="0" fontId="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2;&#1086;&#1080;%20&#1076;&#1086;&#1082;&#1091;&#1084;&#1077;&#1085;&#1090;&#1099;\&#1048;&#1053;&#1060;&#1054;&#1056;&#1052;&#1040;&#1062;&#1048;&#1071;\&#1042;&#1099;&#1087;&#1086;&#1083;&#1085;&#1077;&#1085;&#1080;&#1077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12 "/>
      <sheetName val="февраль12"/>
      <sheetName val="март 12г."/>
      <sheetName val="март баллы"/>
      <sheetName val="апр12"/>
      <sheetName val="май12"/>
      <sheetName val="июнь12"/>
      <sheetName val="июль12"/>
      <sheetName val="июль12 (2)"/>
      <sheetName val="август12"/>
      <sheetName val="сентябрь12"/>
      <sheetName val="окт12"/>
      <sheetName val="нояб12"/>
      <sheetName val="дек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>
            <v>256</v>
          </cell>
          <cell r="C9">
            <v>358.29999999999995</v>
          </cell>
          <cell r="I9">
            <v>842</v>
          </cell>
          <cell r="J9">
            <v>1199.2</v>
          </cell>
          <cell r="W9">
            <v>64</v>
          </cell>
          <cell r="X9">
            <v>109.5</v>
          </cell>
          <cell r="AD9">
            <v>46</v>
          </cell>
          <cell r="AE9">
            <v>41.400000000000006</v>
          </cell>
          <cell r="AR9">
            <v>235911</v>
          </cell>
          <cell r="AS9">
            <v>235859.19999999998</v>
          </cell>
          <cell r="AY9">
            <v>3791</v>
          </cell>
          <cell r="AZ9">
            <v>4487.0999999999995</v>
          </cell>
          <cell r="BN9">
            <v>4902</v>
          </cell>
          <cell r="BO9">
            <v>5564.5</v>
          </cell>
        </row>
        <row r="10">
          <cell r="B10">
            <v>387</v>
          </cell>
          <cell r="C10">
            <v>474.00000000000006</v>
          </cell>
          <cell r="I10">
            <v>708</v>
          </cell>
          <cell r="J10">
            <v>782.2</v>
          </cell>
          <cell r="W10">
            <v>67</v>
          </cell>
          <cell r="X10">
            <v>53.2</v>
          </cell>
          <cell r="AD10">
            <v>25</v>
          </cell>
          <cell r="AE10">
            <v>30.8</v>
          </cell>
          <cell r="AR10">
            <v>26520</v>
          </cell>
          <cell r="AS10">
            <v>25215.200000000001</v>
          </cell>
          <cell r="AY10">
            <v>637</v>
          </cell>
          <cell r="AZ10">
            <v>801.29999999999984</v>
          </cell>
          <cell r="BN10">
            <v>343</v>
          </cell>
          <cell r="BO10">
            <v>327.5</v>
          </cell>
        </row>
        <row r="11">
          <cell r="B11">
            <v>43</v>
          </cell>
          <cell r="C11">
            <v>0</v>
          </cell>
          <cell r="I11">
            <v>2949</v>
          </cell>
          <cell r="J11">
            <v>2877.7</v>
          </cell>
          <cell r="W11">
            <v>20</v>
          </cell>
          <cell r="X11">
            <v>8.6999999999999993</v>
          </cell>
          <cell r="AD11">
            <v>96</v>
          </cell>
          <cell r="AE11">
            <v>20.199999999999996</v>
          </cell>
          <cell r="AR11">
            <v>16012</v>
          </cell>
          <cell r="AS11">
            <v>15666.199999999999</v>
          </cell>
          <cell r="AY11">
            <v>298</v>
          </cell>
          <cell r="AZ11">
            <v>388.3</v>
          </cell>
          <cell r="BN11">
            <v>310</v>
          </cell>
          <cell r="BO11">
            <v>250.1</v>
          </cell>
        </row>
        <row r="12">
          <cell r="B12">
            <v>209</v>
          </cell>
          <cell r="C12">
            <v>213.6</v>
          </cell>
          <cell r="I12">
            <v>1217</v>
          </cell>
          <cell r="J12">
            <v>1042.8</v>
          </cell>
          <cell r="W12">
            <v>52</v>
          </cell>
          <cell r="X12">
            <v>54.8</v>
          </cell>
          <cell r="AD12">
            <v>26</v>
          </cell>
          <cell r="AE12">
            <v>7.1000000000000005</v>
          </cell>
          <cell r="AR12">
            <v>138748</v>
          </cell>
          <cell r="AS12">
            <v>142430.1</v>
          </cell>
          <cell r="AY12">
            <v>1573</v>
          </cell>
          <cell r="AZ12">
            <v>2246</v>
          </cell>
          <cell r="BN12">
            <v>4091</v>
          </cell>
          <cell r="BO12">
            <v>3980.9999999999995</v>
          </cell>
        </row>
        <row r="13">
          <cell r="B13">
            <v>64</v>
          </cell>
          <cell r="C13">
            <v>0</v>
          </cell>
          <cell r="I13">
            <v>5475</v>
          </cell>
          <cell r="J13">
            <v>6395.9000000000005</v>
          </cell>
          <cell r="W13">
            <v>11</v>
          </cell>
          <cell r="X13">
            <v>11.5</v>
          </cell>
          <cell r="AD13">
            <v>155</v>
          </cell>
          <cell r="AE13">
            <v>126.8</v>
          </cell>
          <cell r="AR13">
            <v>11982</v>
          </cell>
          <cell r="AS13">
            <v>12057.300000000001</v>
          </cell>
          <cell r="AY13">
            <v>204</v>
          </cell>
          <cell r="AZ13">
            <v>475.5</v>
          </cell>
          <cell r="BN13">
            <v>645</v>
          </cell>
          <cell r="BO13">
            <v>287.60000000000002</v>
          </cell>
        </row>
        <row r="14">
          <cell r="B14">
            <v>150</v>
          </cell>
          <cell r="C14">
            <v>153.79999999999998</v>
          </cell>
          <cell r="I14">
            <v>0</v>
          </cell>
          <cell r="W14">
            <v>27</v>
          </cell>
          <cell r="X14">
            <v>27.6</v>
          </cell>
          <cell r="AD14">
            <v>4151</v>
          </cell>
          <cell r="AE14">
            <v>4125.3</v>
          </cell>
          <cell r="AR14">
            <v>21041</v>
          </cell>
          <cell r="AS14">
            <v>20351.499999999996</v>
          </cell>
          <cell r="AY14">
            <v>486</v>
          </cell>
          <cell r="AZ14">
            <v>544.29999999999995</v>
          </cell>
          <cell r="BN14">
            <v>282</v>
          </cell>
          <cell r="BO14">
            <v>268.10000000000002</v>
          </cell>
        </row>
        <row r="15">
          <cell r="B15">
            <v>137</v>
          </cell>
          <cell r="C15">
            <v>145.6</v>
          </cell>
          <cell r="I15">
            <v>0</v>
          </cell>
          <cell r="J15">
            <v>0</v>
          </cell>
          <cell r="W15">
            <v>29</v>
          </cell>
          <cell r="X15">
            <v>32.9</v>
          </cell>
          <cell r="AD15">
            <v>0</v>
          </cell>
          <cell r="AE15">
            <v>0</v>
          </cell>
          <cell r="AR15">
            <v>9838</v>
          </cell>
          <cell r="AS15">
            <v>9315.9000000000015</v>
          </cell>
          <cell r="AY15">
            <v>191</v>
          </cell>
          <cell r="AZ15">
            <v>231.8</v>
          </cell>
          <cell r="BN15">
            <v>173</v>
          </cell>
          <cell r="BO15">
            <v>120.3</v>
          </cell>
        </row>
        <row r="16">
          <cell r="B16">
            <v>275</v>
          </cell>
          <cell r="C16">
            <v>110</v>
          </cell>
          <cell r="I16">
            <v>3782</v>
          </cell>
          <cell r="J16">
            <v>3709.8999999999996</v>
          </cell>
          <cell r="W16">
            <v>65</v>
          </cell>
          <cell r="X16">
            <v>34.9</v>
          </cell>
          <cell r="AD16">
            <v>165</v>
          </cell>
          <cell r="AE16">
            <v>510.4</v>
          </cell>
          <cell r="AR16">
            <v>37102</v>
          </cell>
          <cell r="AS16">
            <v>37160.5</v>
          </cell>
          <cell r="AY16">
            <v>825</v>
          </cell>
          <cell r="AZ16">
            <v>1313.8000000000002</v>
          </cell>
          <cell r="BN16">
            <v>948</v>
          </cell>
          <cell r="BO16">
            <v>601.9</v>
          </cell>
        </row>
        <row r="17">
          <cell r="B17">
            <v>235</v>
          </cell>
          <cell r="C17">
            <v>369</v>
          </cell>
          <cell r="I17">
            <v>0</v>
          </cell>
          <cell r="J17">
            <v>0</v>
          </cell>
          <cell r="W17">
            <v>45</v>
          </cell>
          <cell r="X17">
            <v>46.900000000000006</v>
          </cell>
          <cell r="AD17">
            <v>0</v>
          </cell>
          <cell r="AE17">
            <v>0</v>
          </cell>
          <cell r="AR17">
            <v>12032</v>
          </cell>
          <cell r="AS17">
            <v>11614.7</v>
          </cell>
          <cell r="AY17">
            <v>274</v>
          </cell>
          <cell r="AZ17">
            <v>228</v>
          </cell>
          <cell r="BN17">
            <v>197</v>
          </cell>
          <cell r="BO17">
            <v>966</v>
          </cell>
        </row>
        <row r="18">
          <cell r="B18">
            <v>69</v>
          </cell>
          <cell r="C18">
            <v>38.699999999999996</v>
          </cell>
          <cell r="I18">
            <v>927</v>
          </cell>
          <cell r="J18">
            <v>888</v>
          </cell>
          <cell r="W18">
            <v>19</v>
          </cell>
          <cell r="X18">
            <v>18</v>
          </cell>
          <cell r="AD18">
            <v>28</v>
          </cell>
          <cell r="AE18">
            <v>28.6</v>
          </cell>
          <cell r="AR18">
            <v>12689</v>
          </cell>
          <cell r="AS18">
            <v>12220.100000000002</v>
          </cell>
          <cell r="AY18">
            <v>169</v>
          </cell>
          <cell r="AZ18">
            <v>277.39999999999998</v>
          </cell>
          <cell r="BN18">
            <v>289</v>
          </cell>
          <cell r="BO18">
            <v>185.1</v>
          </cell>
        </row>
        <row r="19">
          <cell r="B19">
            <v>106</v>
          </cell>
          <cell r="C19">
            <v>128.80000000000001</v>
          </cell>
          <cell r="I19">
            <v>19</v>
          </cell>
          <cell r="J19">
            <v>25</v>
          </cell>
          <cell r="W19">
            <v>25</v>
          </cell>
          <cell r="X19">
            <v>27.3</v>
          </cell>
          <cell r="AD19">
            <v>0</v>
          </cell>
          <cell r="AE19">
            <v>0</v>
          </cell>
          <cell r="AR19">
            <v>9266</v>
          </cell>
          <cell r="AS19">
            <v>8832.5000000000018</v>
          </cell>
          <cell r="AY19">
            <v>190</v>
          </cell>
          <cell r="AZ19">
            <v>166</v>
          </cell>
          <cell r="BN19">
            <v>76</v>
          </cell>
          <cell r="BO19">
            <v>227.5</v>
          </cell>
        </row>
        <row r="20">
          <cell r="B20">
            <v>211</v>
          </cell>
          <cell r="C20">
            <v>200.5</v>
          </cell>
          <cell r="I20">
            <v>1066</v>
          </cell>
          <cell r="J20">
            <v>1079.5</v>
          </cell>
          <cell r="W20">
            <v>64</v>
          </cell>
          <cell r="X20">
            <v>53.7</v>
          </cell>
          <cell r="AD20">
            <v>30</v>
          </cell>
          <cell r="AE20">
            <v>60.8</v>
          </cell>
          <cell r="AR20">
            <v>248649</v>
          </cell>
          <cell r="AS20">
            <v>244216.9</v>
          </cell>
          <cell r="AY20">
            <v>1303</v>
          </cell>
          <cell r="AZ20">
            <v>1161.7</v>
          </cell>
          <cell r="BN20">
            <v>3268</v>
          </cell>
          <cell r="BO20">
            <v>3937.7</v>
          </cell>
        </row>
        <row r="21">
          <cell r="B21">
            <v>206</v>
          </cell>
          <cell r="C21">
            <v>246.3</v>
          </cell>
          <cell r="I21">
            <v>0</v>
          </cell>
          <cell r="J21">
            <v>0</v>
          </cell>
          <cell r="W21">
            <v>32</v>
          </cell>
          <cell r="X21">
            <v>47.1</v>
          </cell>
          <cell r="AD21">
            <v>0</v>
          </cell>
          <cell r="AE21">
            <v>0</v>
          </cell>
          <cell r="AR21">
            <v>45677</v>
          </cell>
          <cell r="AS21">
            <v>43993.200000000004</v>
          </cell>
          <cell r="AY21">
            <v>889</v>
          </cell>
          <cell r="AZ21">
            <v>1364.7</v>
          </cell>
          <cell r="BN21">
            <v>906</v>
          </cell>
          <cell r="BO21">
            <v>643.79999999999995</v>
          </cell>
        </row>
        <row r="22">
          <cell r="B22">
            <v>142</v>
          </cell>
          <cell r="C22">
            <v>128.5</v>
          </cell>
          <cell r="I22">
            <v>97</v>
          </cell>
          <cell r="J22">
            <v>87.200000000000017</v>
          </cell>
          <cell r="W22">
            <v>27</v>
          </cell>
          <cell r="X22">
            <v>18.5</v>
          </cell>
          <cell r="AE22">
            <v>0</v>
          </cell>
          <cell r="AR22">
            <v>14487</v>
          </cell>
          <cell r="AS22">
            <v>13964.999999999998</v>
          </cell>
          <cell r="AY22">
            <v>338</v>
          </cell>
          <cell r="AZ22">
            <v>483.5</v>
          </cell>
          <cell r="BN22">
            <v>281</v>
          </cell>
          <cell r="BO22">
            <v>274</v>
          </cell>
        </row>
        <row r="23">
          <cell r="X23">
            <v>544.6</v>
          </cell>
          <cell r="AE23">
            <v>4951.4000000000005</v>
          </cell>
          <cell r="BN23">
            <v>16711</v>
          </cell>
          <cell r="BO23">
            <v>17635.100000000002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8"/>
  <sheetViews>
    <sheetView tabSelected="1" view="pageBreakPreview" zoomScale="65" zoomScaleNormal="60" workbookViewId="0">
      <pane xSplit="1" ySplit="8" topLeftCell="BS9" activePane="bottomRight" state="frozen"/>
      <selection pane="topRight" activeCell="B1" sqref="B1"/>
      <selection pane="bottomLeft" activeCell="A9" sqref="A9"/>
      <selection pane="bottomRight" activeCell="BU26" sqref="BU26"/>
    </sheetView>
  </sheetViews>
  <sheetFormatPr defaultRowHeight="13.2" x14ac:dyDescent="0.25"/>
  <cols>
    <col min="1" max="1" width="21.44140625" customWidth="1"/>
    <col min="2" max="2" width="7.6640625" customWidth="1"/>
    <col min="3" max="3" width="9.88671875" customWidth="1"/>
    <col min="4" max="4" width="9.44140625" customWidth="1"/>
    <col min="5" max="5" width="8" customWidth="1"/>
    <col min="6" max="6" width="7.6640625" customWidth="1"/>
    <col min="7" max="7" width="7.88671875" customWidth="1"/>
    <col min="8" max="8" width="9.44140625" customWidth="1"/>
    <col min="9" max="9" width="8.88671875" customWidth="1"/>
    <col min="10" max="10" width="11.109375" customWidth="1"/>
    <col min="11" max="12" width="8.44140625" customWidth="1"/>
    <col min="13" max="13" width="7.6640625" customWidth="1"/>
    <col min="14" max="14" width="9.6640625" customWidth="1"/>
    <col min="16" max="16" width="10" customWidth="1"/>
    <col min="17" max="17" width="12" customWidth="1"/>
    <col min="20" max="20" width="8.5546875" customWidth="1"/>
    <col min="21" max="21" width="9.88671875" customWidth="1"/>
    <col min="23" max="23" width="8.44140625" customWidth="1"/>
    <col min="24" max="24" width="8" customWidth="1"/>
    <col min="25" max="25" width="8.6640625" customWidth="1"/>
    <col min="26" max="26" width="8.109375" customWidth="1"/>
    <col min="27" max="27" width="7.109375" customWidth="1"/>
    <col min="28" max="28" width="7.6640625" customWidth="1"/>
    <col min="29" max="29" width="8.109375" customWidth="1"/>
    <col min="30" max="30" width="10" customWidth="1"/>
    <col min="31" max="31" width="9.44140625" customWidth="1"/>
    <col min="32" max="33" width="8.33203125" customWidth="1"/>
    <col min="34" max="34" width="7.6640625" customWidth="1"/>
    <col min="35" max="35" width="8.6640625" customWidth="1"/>
    <col min="36" max="36" width="8.109375" customWidth="1"/>
    <col min="37" max="37" width="8.44140625" customWidth="1"/>
    <col min="38" max="38" width="10.5546875" customWidth="1"/>
    <col min="39" max="42" width="8.109375" customWidth="1"/>
    <col min="43" max="43" width="8" customWidth="1"/>
    <col min="44" max="44" width="10.6640625" customWidth="1"/>
    <col min="45" max="45" width="13.109375" customWidth="1"/>
    <col min="46" max="47" width="8.33203125" customWidth="1"/>
    <col min="48" max="48" width="11.44140625" customWidth="1"/>
    <col min="49" max="49" width="12.109375" customWidth="1"/>
    <col min="50" max="50" width="8.33203125" customWidth="1"/>
    <col min="51" max="51" width="9.88671875" customWidth="1"/>
    <col min="52" max="52" width="11.6640625" customWidth="1"/>
    <col min="53" max="53" width="9.44140625" customWidth="1"/>
    <col min="54" max="54" width="7.88671875" customWidth="1"/>
    <col min="55" max="55" width="7.6640625" customWidth="1"/>
    <col min="56" max="56" width="9.88671875" customWidth="1"/>
    <col min="57" max="57" width="8.5546875" customWidth="1"/>
    <col min="58" max="58" width="11.33203125" customWidth="1"/>
    <col min="59" max="59" width="11" customWidth="1"/>
    <col min="60" max="60" width="8.6640625" customWidth="1"/>
    <col min="61" max="61" width="9" customWidth="1"/>
    <col min="62" max="62" width="9.88671875" customWidth="1"/>
    <col min="63" max="63" width="9.5546875" customWidth="1"/>
    <col min="64" max="64" width="8.6640625" customWidth="1"/>
    <col min="65" max="65" width="8" customWidth="1"/>
    <col min="66" max="66" width="10.21875" customWidth="1"/>
    <col min="67" max="67" width="12.44140625" customWidth="1"/>
    <col min="68" max="68" width="8.109375" customWidth="1"/>
    <col min="69" max="69" width="10.6640625" customWidth="1"/>
    <col min="70" max="70" width="11" customWidth="1"/>
    <col min="71" max="71" width="8.109375" customWidth="1"/>
    <col min="72" max="72" width="10.33203125" customWidth="1"/>
    <col min="73" max="73" width="10.6640625" customWidth="1"/>
    <col min="74" max="74" width="8" customWidth="1"/>
    <col min="75" max="75" width="9.6640625" customWidth="1"/>
    <col min="76" max="76" width="7" customWidth="1"/>
    <col min="77" max="77" width="8" customWidth="1"/>
    <col min="78" max="79" width="9" customWidth="1"/>
    <col min="80" max="80" width="8.77734375" customWidth="1"/>
    <col min="81" max="81" width="8.33203125" customWidth="1"/>
    <col min="82" max="82" width="9.33203125" bestFit="1" customWidth="1"/>
    <col min="85" max="85" width="10.5546875" bestFit="1" customWidth="1"/>
  </cols>
  <sheetData>
    <row r="1" spans="1:90" ht="17.399999999999999" x14ac:dyDescent="0.3">
      <c r="C1" s="1"/>
      <c r="W1" s="2"/>
      <c r="Y1" s="3"/>
      <c r="Z1" s="3"/>
      <c r="AA1" s="3"/>
      <c r="AK1" s="3"/>
      <c r="AL1" s="3"/>
      <c r="AM1" s="3"/>
      <c r="AN1" s="3"/>
      <c r="AO1" s="3"/>
      <c r="AP1" s="3"/>
      <c r="AQ1" s="3"/>
      <c r="BK1" s="3"/>
      <c r="BL1" s="3"/>
      <c r="BM1" s="4"/>
      <c r="BP1" s="2"/>
    </row>
    <row r="2" spans="1:90" ht="17.399999999999999" x14ac:dyDescent="0.3">
      <c r="C2" s="1"/>
      <c r="M2" s="2" t="s">
        <v>0</v>
      </c>
      <c r="O2" s="3"/>
      <c r="P2" s="3"/>
      <c r="Q2" s="3"/>
      <c r="R2" s="3"/>
      <c r="S2" s="3"/>
      <c r="T2" s="3"/>
      <c r="U2" s="3"/>
      <c r="V2" s="3"/>
      <c r="W2" s="3"/>
      <c r="X2" s="3"/>
      <c r="Y2" s="4"/>
      <c r="AF2" s="2" t="s">
        <v>0</v>
      </c>
      <c r="AH2" s="3"/>
      <c r="AI2" s="3"/>
      <c r="AJ2" s="3"/>
      <c r="AK2" s="3"/>
      <c r="AL2" s="3"/>
      <c r="AM2" s="3"/>
      <c r="AN2" s="3"/>
      <c r="AO2" s="3"/>
      <c r="AP2" s="3"/>
      <c r="AQ2" s="3"/>
      <c r="BB2" s="2" t="s">
        <v>0</v>
      </c>
      <c r="BD2" s="3"/>
      <c r="BE2" s="3"/>
      <c r="BF2" s="3"/>
      <c r="BG2" s="4"/>
      <c r="BH2" s="4"/>
      <c r="BK2" s="3"/>
      <c r="BL2" s="3"/>
      <c r="BM2" s="4"/>
      <c r="BP2" s="2"/>
      <c r="BV2" s="2" t="s">
        <v>0</v>
      </c>
      <c r="BX2" s="3"/>
      <c r="BY2" s="3"/>
      <c r="BZ2" s="3"/>
      <c r="CA2" s="4"/>
      <c r="CB2" s="4"/>
    </row>
    <row r="3" spans="1:90" ht="17.399999999999999" x14ac:dyDescent="0.3">
      <c r="C3" s="1"/>
      <c r="M3" s="2" t="s">
        <v>1</v>
      </c>
      <c r="O3" s="4"/>
      <c r="P3" s="4"/>
      <c r="Q3" s="4"/>
      <c r="R3" s="4"/>
      <c r="S3" s="4"/>
      <c r="T3" s="4"/>
      <c r="U3" s="4"/>
      <c r="V3" s="4"/>
      <c r="W3" s="4"/>
      <c r="X3" s="3"/>
      <c r="Y3" s="3"/>
      <c r="AF3" s="2" t="s">
        <v>1</v>
      </c>
      <c r="AH3" s="4"/>
      <c r="AI3" s="4"/>
      <c r="AJ3" s="4"/>
      <c r="AK3" s="3"/>
      <c r="AL3" s="3"/>
      <c r="AM3" s="3"/>
      <c r="AN3" s="3"/>
      <c r="AO3" s="3"/>
      <c r="AP3" s="3"/>
      <c r="AQ3" s="3"/>
      <c r="BB3" s="2" t="s">
        <v>1</v>
      </c>
      <c r="BD3" s="4"/>
      <c r="BE3" s="4"/>
      <c r="BF3" s="3"/>
      <c r="BG3" s="3"/>
      <c r="BH3" s="3"/>
      <c r="BK3" s="4"/>
      <c r="BL3" s="3"/>
      <c r="BM3" s="3"/>
      <c r="BP3" s="2"/>
      <c r="BV3" s="2" t="s">
        <v>1</v>
      </c>
      <c r="BX3" s="4"/>
      <c r="BY3" s="4"/>
      <c r="BZ3" s="3"/>
      <c r="CA3" s="3"/>
      <c r="CB3" s="3"/>
    </row>
    <row r="4" spans="1:90" ht="17.399999999999999" x14ac:dyDescent="0.3">
      <c r="C4" s="1"/>
      <c r="M4" s="2" t="s">
        <v>2</v>
      </c>
      <c r="O4" s="4"/>
      <c r="P4" s="4"/>
      <c r="Q4" s="4"/>
      <c r="R4" s="4"/>
      <c r="S4" s="4"/>
      <c r="T4" s="4"/>
      <c r="U4" s="4"/>
      <c r="V4" s="4"/>
      <c r="W4" s="4"/>
      <c r="X4" s="3"/>
      <c r="Y4" s="3"/>
      <c r="AF4" s="2" t="s">
        <v>2</v>
      </c>
      <c r="AH4" s="4"/>
      <c r="AI4" s="4"/>
      <c r="AJ4" s="4"/>
      <c r="AK4" s="3"/>
      <c r="AL4" s="3"/>
      <c r="AM4" s="3"/>
      <c r="AN4" s="3"/>
      <c r="AO4" s="3"/>
      <c r="AP4" s="3"/>
      <c r="AQ4" s="3"/>
      <c r="BB4" s="2" t="s">
        <v>2</v>
      </c>
      <c r="BD4" s="4"/>
      <c r="BE4" s="4"/>
      <c r="BF4" s="3"/>
      <c r="BG4" s="3"/>
      <c r="BH4" s="3"/>
      <c r="BK4" s="4"/>
      <c r="BL4" s="3"/>
      <c r="BM4" s="3"/>
      <c r="BP4" s="2"/>
      <c r="BV4" s="2" t="s">
        <v>2</v>
      </c>
      <c r="BX4" s="4"/>
      <c r="BY4" s="4"/>
      <c r="BZ4" s="3"/>
      <c r="CA4" s="3"/>
      <c r="CB4" s="3"/>
    </row>
    <row r="5" spans="1:90" ht="17.399999999999999" x14ac:dyDescent="0.3">
      <c r="C5" s="1"/>
      <c r="Y5" s="4"/>
      <c r="Z5" s="4"/>
    </row>
    <row r="6" spans="1:90" ht="15" x14ac:dyDescent="0.25">
      <c r="A6" s="5" t="s">
        <v>3</v>
      </c>
      <c r="B6" s="6"/>
      <c r="C6" s="7" t="s">
        <v>4</v>
      </c>
      <c r="D6" s="7"/>
      <c r="E6" s="7"/>
      <c r="F6" s="7"/>
      <c r="G6" s="7"/>
      <c r="H6" s="8"/>
      <c r="I6" s="6"/>
      <c r="J6" s="7"/>
      <c r="K6" s="7" t="s">
        <v>5</v>
      </c>
      <c r="L6" s="7"/>
      <c r="M6" s="7"/>
      <c r="N6" s="7"/>
      <c r="O6" s="8"/>
      <c r="P6" s="9" t="s">
        <v>6</v>
      </c>
      <c r="Q6" s="9"/>
      <c r="R6" s="9"/>
      <c r="S6" s="9"/>
      <c r="T6" s="9"/>
      <c r="U6" s="9"/>
      <c r="V6" s="9"/>
      <c r="W6" s="6"/>
      <c r="X6" s="7"/>
      <c r="Y6" s="7" t="s">
        <v>7</v>
      </c>
      <c r="Z6" s="7"/>
      <c r="AA6" s="7"/>
      <c r="AB6" s="7"/>
      <c r="AC6" s="8"/>
      <c r="AD6" s="6"/>
      <c r="AE6" s="7"/>
      <c r="AF6" s="7" t="s">
        <v>8</v>
      </c>
      <c r="AG6" s="7"/>
      <c r="AH6" s="7"/>
      <c r="AI6" s="7"/>
      <c r="AJ6" s="8"/>
      <c r="AK6" s="7" t="s">
        <v>9</v>
      </c>
      <c r="AL6" s="7"/>
      <c r="AM6" s="7"/>
      <c r="AN6" s="7"/>
      <c r="AO6" s="7"/>
      <c r="AP6" s="7"/>
      <c r="AQ6" s="7"/>
      <c r="AR6" s="6"/>
      <c r="AS6" s="7"/>
      <c r="AT6" s="7" t="s">
        <v>10</v>
      </c>
      <c r="AU6" s="7"/>
      <c r="AV6" s="7"/>
      <c r="AW6" s="7"/>
      <c r="AX6" s="8"/>
      <c r="AY6" s="7"/>
      <c r="AZ6" s="7"/>
      <c r="BA6" s="7" t="s">
        <v>11</v>
      </c>
      <c r="BB6" s="7"/>
      <c r="BC6" s="7"/>
      <c r="BD6" s="7"/>
      <c r="BE6" s="8"/>
      <c r="BF6" s="6"/>
      <c r="BG6" s="7" t="s">
        <v>12</v>
      </c>
      <c r="BH6" s="7"/>
      <c r="BI6" s="7"/>
      <c r="BJ6" s="7"/>
      <c r="BK6" s="7"/>
      <c r="BL6" s="10"/>
      <c r="BM6" s="11" t="s">
        <v>13</v>
      </c>
      <c r="BN6" s="6" t="s">
        <v>14</v>
      </c>
      <c r="BO6" s="7"/>
      <c r="BP6" s="8"/>
      <c r="BQ6" s="6" t="s">
        <v>15</v>
      </c>
      <c r="BR6" s="7"/>
      <c r="BS6" s="8"/>
      <c r="BT6" s="7" t="s">
        <v>16</v>
      </c>
      <c r="BU6" s="7"/>
      <c r="BV6" s="8"/>
      <c r="BW6" s="7"/>
      <c r="BX6" s="12" t="s">
        <v>17</v>
      </c>
      <c r="BY6" s="13"/>
      <c r="BZ6" s="13"/>
      <c r="CA6" s="14"/>
      <c r="CB6" s="12" t="s">
        <v>18</v>
      </c>
      <c r="CC6" s="13"/>
      <c r="CD6" s="13"/>
      <c r="CE6" s="14"/>
      <c r="CF6" s="15" t="s">
        <v>19</v>
      </c>
      <c r="CG6" s="16"/>
      <c r="CH6" s="16"/>
      <c r="CI6" s="16"/>
      <c r="CJ6" s="16"/>
      <c r="CK6" s="16"/>
      <c r="CL6" s="16"/>
    </row>
    <row r="7" spans="1:90" x14ac:dyDescent="0.25">
      <c r="A7" s="17" t="s">
        <v>20</v>
      </c>
      <c r="B7" s="11" t="s">
        <v>21</v>
      </c>
      <c r="C7" s="11" t="s">
        <v>22</v>
      </c>
      <c r="D7" s="11" t="s">
        <v>23</v>
      </c>
      <c r="E7" s="11" t="s">
        <v>24</v>
      </c>
      <c r="F7" s="11" t="s">
        <v>21</v>
      </c>
      <c r="G7" s="11" t="s">
        <v>22</v>
      </c>
      <c r="H7" s="11" t="s">
        <v>23</v>
      </c>
      <c r="I7" s="11" t="s">
        <v>21</v>
      </c>
      <c r="J7" s="11" t="s">
        <v>22</v>
      </c>
      <c r="K7" s="11" t="s">
        <v>23</v>
      </c>
      <c r="L7" s="11" t="s">
        <v>24</v>
      </c>
      <c r="M7" s="11" t="s">
        <v>21</v>
      </c>
      <c r="N7" s="11" t="s">
        <v>22</v>
      </c>
      <c r="O7" s="11" t="s">
        <v>23</v>
      </c>
      <c r="P7" s="11" t="s">
        <v>21</v>
      </c>
      <c r="Q7" s="11" t="s">
        <v>22</v>
      </c>
      <c r="R7" s="11" t="s">
        <v>23</v>
      </c>
      <c r="S7" s="11" t="s">
        <v>25</v>
      </c>
      <c r="T7" s="11" t="s">
        <v>21</v>
      </c>
      <c r="U7" s="11" t="s">
        <v>22</v>
      </c>
      <c r="V7" s="11" t="s">
        <v>23</v>
      </c>
      <c r="W7" s="11" t="s">
        <v>21</v>
      </c>
      <c r="X7" s="11" t="s">
        <v>22</v>
      </c>
      <c r="Y7" s="11" t="s">
        <v>23</v>
      </c>
      <c r="Z7" s="11" t="s">
        <v>24</v>
      </c>
      <c r="AA7" s="11" t="s">
        <v>21</v>
      </c>
      <c r="AB7" s="11" t="s">
        <v>22</v>
      </c>
      <c r="AC7" s="11" t="s">
        <v>23</v>
      </c>
      <c r="AD7" s="11" t="s">
        <v>21</v>
      </c>
      <c r="AE7" s="11" t="s">
        <v>22</v>
      </c>
      <c r="AF7" s="11" t="s">
        <v>23</v>
      </c>
      <c r="AG7" s="11" t="s">
        <v>24</v>
      </c>
      <c r="AH7" s="11" t="s">
        <v>21</v>
      </c>
      <c r="AI7" s="11" t="s">
        <v>22</v>
      </c>
      <c r="AJ7" s="11" t="s">
        <v>23</v>
      </c>
      <c r="AK7" s="11" t="s">
        <v>21</v>
      </c>
      <c r="AL7" s="11" t="s">
        <v>22</v>
      </c>
      <c r="AM7" s="11" t="s">
        <v>23</v>
      </c>
      <c r="AN7" s="11" t="s">
        <v>25</v>
      </c>
      <c r="AO7" s="11" t="s">
        <v>21</v>
      </c>
      <c r="AP7" s="11" t="s">
        <v>22</v>
      </c>
      <c r="AQ7" s="11" t="s">
        <v>23</v>
      </c>
      <c r="AR7" s="11" t="s">
        <v>21</v>
      </c>
      <c r="AS7" s="18" t="s">
        <v>22</v>
      </c>
      <c r="AT7" s="18" t="s">
        <v>23</v>
      </c>
      <c r="AU7" s="18" t="s">
        <v>26</v>
      </c>
      <c r="AV7" s="18" t="s">
        <v>21</v>
      </c>
      <c r="AW7" s="18" t="s">
        <v>22</v>
      </c>
      <c r="AX7" s="18" t="s">
        <v>23</v>
      </c>
      <c r="AY7" s="11" t="s">
        <v>21</v>
      </c>
      <c r="AZ7" s="11" t="s">
        <v>22</v>
      </c>
      <c r="BA7" s="11" t="s">
        <v>23</v>
      </c>
      <c r="BB7" s="11" t="s">
        <v>24</v>
      </c>
      <c r="BC7" s="11" t="s">
        <v>21</v>
      </c>
      <c r="BD7" s="11" t="s">
        <v>22</v>
      </c>
      <c r="BE7" s="11" t="s">
        <v>23</v>
      </c>
      <c r="BF7" s="11" t="s">
        <v>21</v>
      </c>
      <c r="BG7" s="11" t="s">
        <v>22</v>
      </c>
      <c r="BH7" s="11" t="s">
        <v>23</v>
      </c>
      <c r="BI7" s="11" t="s">
        <v>24</v>
      </c>
      <c r="BJ7" s="11" t="s">
        <v>21</v>
      </c>
      <c r="BK7" s="19" t="s">
        <v>22</v>
      </c>
      <c r="BL7" s="11" t="s">
        <v>23</v>
      </c>
      <c r="BM7" s="20" t="s">
        <v>27</v>
      </c>
      <c r="BN7" s="11" t="s">
        <v>21</v>
      </c>
      <c r="BO7" t="s">
        <v>28</v>
      </c>
      <c r="BP7" s="11" t="s">
        <v>23</v>
      </c>
      <c r="BQ7" t="s">
        <v>21</v>
      </c>
      <c r="BR7" s="11" t="s">
        <v>28</v>
      </c>
      <c r="BS7" s="11" t="s">
        <v>23</v>
      </c>
      <c r="BT7" s="11" t="s">
        <v>21</v>
      </c>
      <c r="BU7" s="21" t="s">
        <v>22</v>
      </c>
      <c r="BV7" s="11" t="s">
        <v>29</v>
      </c>
      <c r="BW7" s="11" t="s">
        <v>24</v>
      </c>
      <c r="BX7" s="22" t="s">
        <v>30</v>
      </c>
      <c r="BY7" s="22" t="s">
        <v>28</v>
      </c>
      <c r="BZ7" s="23" t="s">
        <v>29</v>
      </c>
      <c r="CA7" s="11" t="s">
        <v>24</v>
      </c>
      <c r="CB7" s="22" t="s">
        <v>30</v>
      </c>
      <c r="CC7" s="22" t="s">
        <v>28</v>
      </c>
      <c r="CD7" s="23" t="s">
        <v>29</v>
      </c>
      <c r="CE7" s="11" t="s">
        <v>24</v>
      </c>
      <c r="CF7" s="20" t="s">
        <v>21</v>
      </c>
      <c r="CG7" s="20" t="s">
        <v>22</v>
      </c>
      <c r="CH7" s="20" t="s">
        <v>23</v>
      </c>
      <c r="CI7" s="20" t="s">
        <v>25</v>
      </c>
      <c r="CJ7" s="20" t="s">
        <v>21</v>
      </c>
      <c r="CK7" t="s">
        <v>22</v>
      </c>
      <c r="CL7" s="24" t="s">
        <v>23</v>
      </c>
    </row>
    <row r="8" spans="1:90" x14ac:dyDescent="0.25">
      <c r="A8" s="17"/>
      <c r="B8" s="25" t="s">
        <v>31</v>
      </c>
      <c r="C8" s="25" t="s">
        <v>31</v>
      </c>
      <c r="D8" s="25"/>
      <c r="E8" s="25" t="s">
        <v>32</v>
      </c>
      <c r="F8" s="25" t="s">
        <v>33</v>
      </c>
      <c r="G8" s="25" t="s">
        <v>33</v>
      </c>
      <c r="H8" s="25"/>
      <c r="I8" s="25" t="s">
        <v>31</v>
      </c>
      <c r="J8" s="25" t="s">
        <v>31</v>
      </c>
      <c r="K8" s="25"/>
      <c r="L8" s="25" t="s">
        <v>32</v>
      </c>
      <c r="M8" s="25" t="s">
        <v>33</v>
      </c>
      <c r="N8" s="25" t="s">
        <v>33</v>
      </c>
      <c r="O8" s="25"/>
      <c r="P8" s="25" t="s">
        <v>31</v>
      </c>
      <c r="Q8" s="25" t="s">
        <v>31</v>
      </c>
      <c r="R8" s="25"/>
      <c r="S8" s="25" t="s">
        <v>32</v>
      </c>
      <c r="T8" s="25" t="s">
        <v>33</v>
      </c>
      <c r="U8" s="25" t="s">
        <v>33</v>
      </c>
      <c r="V8" s="25"/>
      <c r="W8" s="25" t="s">
        <v>31</v>
      </c>
      <c r="X8" s="25" t="s">
        <v>31</v>
      </c>
      <c r="Y8" s="25"/>
      <c r="Z8" s="25" t="s">
        <v>32</v>
      </c>
      <c r="AA8" s="25" t="s">
        <v>33</v>
      </c>
      <c r="AB8" s="25" t="s">
        <v>33</v>
      </c>
      <c r="AC8" s="25"/>
      <c r="AD8" s="25" t="s">
        <v>31</v>
      </c>
      <c r="AE8" s="25" t="s">
        <v>31</v>
      </c>
      <c r="AF8" s="25"/>
      <c r="AG8" s="25" t="s">
        <v>32</v>
      </c>
      <c r="AH8" s="25" t="s">
        <v>33</v>
      </c>
      <c r="AI8" s="25" t="s">
        <v>33</v>
      </c>
      <c r="AJ8" s="25"/>
      <c r="AK8" s="25" t="s">
        <v>31</v>
      </c>
      <c r="AL8" s="25" t="s">
        <v>31</v>
      </c>
      <c r="AM8" s="25"/>
      <c r="AN8" s="25" t="s">
        <v>32</v>
      </c>
      <c r="AO8" s="25" t="s">
        <v>33</v>
      </c>
      <c r="AP8" s="25" t="s">
        <v>33</v>
      </c>
      <c r="AQ8" s="25"/>
      <c r="AR8" s="25" t="s">
        <v>31</v>
      </c>
      <c r="AS8" s="25" t="s">
        <v>31</v>
      </c>
      <c r="AT8" s="25"/>
      <c r="AU8" s="25" t="s">
        <v>32</v>
      </c>
      <c r="AV8" s="25" t="s">
        <v>33</v>
      </c>
      <c r="AW8" s="25" t="s">
        <v>33</v>
      </c>
      <c r="AX8" s="25"/>
      <c r="AY8" s="25" t="s">
        <v>31</v>
      </c>
      <c r="AZ8" s="25" t="s">
        <v>31</v>
      </c>
      <c r="BA8" s="25"/>
      <c r="BB8" s="25" t="s">
        <v>32</v>
      </c>
      <c r="BC8" s="25" t="s">
        <v>33</v>
      </c>
      <c r="BD8" s="25" t="s">
        <v>33</v>
      </c>
      <c r="BE8" s="25"/>
      <c r="BF8" s="25" t="s">
        <v>31</v>
      </c>
      <c r="BG8" s="25" t="s">
        <v>31</v>
      </c>
      <c r="BH8" s="25"/>
      <c r="BI8" s="25" t="s">
        <v>32</v>
      </c>
      <c r="BJ8" s="25" t="s">
        <v>33</v>
      </c>
      <c r="BK8" s="26" t="s">
        <v>33</v>
      </c>
      <c r="BL8" s="25"/>
      <c r="BM8" s="27" t="s">
        <v>34</v>
      </c>
      <c r="BN8" s="25"/>
      <c r="BP8" s="25"/>
      <c r="BR8" s="25"/>
      <c r="BS8" s="25"/>
      <c r="BT8" s="25"/>
      <c r="BU8" s="28"/>
      <c r="BV8" s="25"/>
      <c r="BW8" s="25" t="s">
        <v>32</v>
      </c>
      <c r="BX8" s="22" t="s">
        <v>35</v>
      </c>
      <c r="BY8" s="22"/>
      <c r="BZ8" s="29"/>
      <c r="CA8" s="25" t="s">
        <v>32</v>
      </c>
      <c r="CB8" s="22" t="s">
        <v>35</v>
      </c>
      <c r="CC8" s="22"/>
      <c r="CD8" s="29"/>
      <c r="CE8" s="25" t="s">
        <v>32</v>
      </c>
      <c r="CF8" s="20" t="s">
        <v>31</v>
      </c>
      <c r="CG8" s="20" t="s">
        <v>31</v>
      </c>
      <c r="CH8" s="20"/>
      <c r="CI8" t="s">
        <v>32</v>
      </c>
      <c r="CJ8" t="s">
        <v>33</v>
      </c>
      <c r="CK8" t="s">
        <v>33</v>
      </c>
      <c r="CL8" s="10"/>
    </row>
    <row r="9" spans="1:90" s="56" customFormat="1" ht="18" x14ac:dyDescent="0.35">
      <c r="A9" s="30" t="s">
        <v>36</v>
      </c>
      <c r="B9" s="31">
        <f>F9+[1]нояб12!B9</f>
        <v>266</v>
      </c>
      <c r="C9" s="31">
        <f>G9+[1]нояб12!C9</f>
        <v>395.19999999999993</v>
      </c>
      <c r="D9" s="32">
        <f>C9/B9*100</f>
        <v>148.57142857142856</v>
      </c>
      <c r="E9" s="32">
        <v>86.514886164623448</v>
      </c>
      <c r="F9" s="33">
        <v>10</v>
      </c>
      <c r="G9" s="34">
        <v>36.9</v>
      </c>
      <c r="H9" s="35">
        <f>G9/F9*100</f>
        <v>369</v>
      </c>
      <c r="I9" s="36">
        <f>M9+[1]нояб12!I9</f>
        <v>925</v>
      </c>
      <c r="J9" s="36">
        <f>N9+[1]нояб12!J9</f>
        <v>1282.1000000000001</v>
      </c>
      <c r="K9" s="32">
        <f>J9/I9*100</f>
        <v>138.60540540540543</v>
      </c>
      <c r="L9" s="32">
        <v>128.75075316328582</v>
      </c>
      <c r="M9" s="33">
        <v>83</v>
      </c>
      <c r="N9" s="37">
        <v>82.9</v>
      </c>
      <c r="O9" s="32">
        <f>N9/M9*100</f>
        <v>99.879518072289159</v>
      </c>
      <c r="P9" s="31">
        <f>B9+I9</f>
        <v>1191</v>
      </c>
      <c r="Q9" s="32">
        <f>C9+J9</f>
        <v>1677.3000000000002</v>
      </c>
      <c r="R9" s="32">
        <f>Q9/P9*100</f>
        <v>140.83123425692696</v>
      </c>
      <c r="S9" s="32">
        <v>115.46881453944653</v>
      </c>
      <c r="T9" s="31">
        <f>M9+F9</f>
        <v>93</v>
      </c>
      <c r="U9" s="32">
        <f>N9+G9</f>
        <v>119.80000000000001</v>
      </c>
      <c r="V9" s="32">
        <f>U9/T9*100</f>
        <v>128.81720430107529</v>
      </c>
      <c r="W9" s="32">
        <f>AA9+[1]нояб12!W9</f>
        <v>68</v>
      </c>
      <c r="X9" s="32">
        <f>AB9+[1]нояб12!X9</f>
        <v>126.4</v>
      </c>
      <c r="Y9" s="32">
        <f>X9/W9*100</f>
        <v>185.88235294117646</v>
      </c>
      <c r="Z9" s="32">
        <v>80.787421705228169</v>
      </c>
      <c r="AA9" s="33">
        <v>4</v>
      </c>
      <c r="AB9" s="34">
        <v>16.899999999999999</v>
      </c>
      <c r="AC9" s="32">
        <f>AB9/AA9*100</f>
        <v>422.49999999999994</v>
      </c>
      <c r="AD9" s="32">
        <f>AH9+[1]нояб12!AD9</f>
        <v>51</v>
      </c>
      <c r="AE9" s="32">
        <f>AI9+[1]нояб12!AE9</f>
        <v>47.900000000000006</v>
      </c>
      <c r="AF9" s="32">
        <f>AE9/AD9*100</f>
        <v>93.921568627450995</v>
      </c>
      <c r="AG9" s="32">
        <v>94.851485148514854</v>
      </c>
      <c r="AH9" s="34">
        <v>5</v>
      </c>
      <c r="AI9" s="32">
        <v>6.5</v>
      </c>
      <c r="AJ9" s="32">
        <f>AI9/AH9*100</f>
        <v>130</v>
      </c>
      <c r="AK9" s="31">
        <f>AD9+W9</f>
        <v>119</v>
      </c>
      <c r="AL9" s="32">
        <f>AE9+X9</f>
        <v>174.3</v>
      </c>
      <c r="AM9" s="32">
        <f>AL9/AK9*100</f>
        <v>146.47058823529414</v>
      </c>
      <c r="AN9" s="32">
        <v>84.219172787011985</v>
      </c>
      <c r="AO9" s="32">
        <f>AH9+AA9</f>
        <v>9</v>
      </c>
      <c r="AP9" s="32">
        <f>AI9+AB9</f>
        <v>23.4</v>
      </c>
      <c r="AQ9" s="32">
        <f>AP9/AO9*100</f>
        <v>259.99999999999994</v>
      </c>
      <c r="AR9" s="38">
        <f>AV9+[1]нояб12!AR9</f>
        <v>259854</v>
      </c>
      <c r="AS9" s="39">
        <f>AW9+[1]нояб12!AS9</f>
        <v>261899.4</v>
      </c>
      <c r="AT9" s="39">
        <f>AS9/AR9*100</f>
        <v>100.78713431388395</v>
      </c>
      <c r="AU9" s="39">
        <v>110.72847757260489</v>
      </c>
      <c r="AV9" s="40">
        <v>23943</v>
      </c>
      <c r="AW9" s="33">
        <v>26040.2</v>
      </c>
      <c r="AX9" s="41">
        <f>AW9/AV9*100</f>
        <v>108.75913628200308</v>
      </c>
      <c r="AY9" s="38">
        <f>BC9+[1]нояб12!AY9</f>
        <v>4266</v>
      </c>
      <c r="AZ9" s="39">
        <f>BD9+[1]нояб12!AZ9</f>
        <v>4941.2</v>
      </c>
      <c r="BA9" s="39">
        <v>114.89292440765458</v>
      </c>
      <c r="BB9" s="39">
        <v>104.29984963864771</v>
      </c>
      <c r="BC9" s="42">
        <v>475</v>
      </c>
      <c r="BD9" s="41">
        <v>454.1</v>
      </c>
      <c r="BE9" s="43">
        <f>BD9/BC9*100</f>
        <v>95.600000000000009</v>
      </c>
      <c r="BF9" s="44">
        <v>7444.3999999999987</v>
      </c>
      <c r="BG9" s="44">
        <v>7654.6999999999989</v>
      </c>
      <c r="BH9" s="45">
        <v>102.82494223846112</v>
      </c>
      <c r="BI9" s="39">
        <v>119.99655123763537</v>
      </c>
      <c r="BJ9" s="44">
        <v>844.9</v>
      </c>
      <c r="BK9" s="44">
        <v>900.2</v>
      </c>
      <c r="BL9" s="45">
        <v>106.54515327257666</v>
      </c>
      <c r="BM9" s="46">
        <v>99.974502804691497</v>
      </c>
      <c r="BN9" s="42"/>
      <c r="BO9" s="41"/>
      <c r="BP9" s="41"/>
      <c r="BQ9" s="47">
        <v>1490</v>
      </c>
      <c r="BR9" s="47">
        <v>1026.0999999999999</v>
      </c>
      <c r="BS9" s="48">
        <f>BR9/BQ9*100</f>
        <v>68.865771812080538</v>
      </c>
      <c r="BT9" s="49">
        <v>47200</v>
      </c>
      <c r="BU9" s="47">
        <v>43675</v>
      </c>
      <c r="BV9" s="48">
        <f>BU9/BT9*100</f>
        <v>92.531779661016941</v>
      </c>
      <c r="BW9" s="48">
        <v>170.2</v>
      </c>
      <c r="BX9" s="50">
        <v>13</v>
      </c>
      <c r="BY9" s="47">
        <v>13</v>
      </c>
      <c r="BZ9" s="48">
        <f>BY9/BX9*100</f>
        <v>100</v>
      </c>
      <c r="CA9" s="51">
        <v>184.61538461538461</v>
      </c>
      <c r="CB9" s="52">
        <v>1267</v>
      </c>
      <c r="CC9" s="49">
        <v>1278</v>
      </c>
      <c r="CD9" s="51">
        <v>100.86819258089976</v>
      </c>
      <c r="CE9" s="51">
        <v>50.573802928373567</v>
      </c>
      <c r="CF9" s="53">
        <f>CJ9+[1]нояб12!BN9</f>
        <v>5371</v>
      </c>
      <c r="CG9" s="53">
        <f>CK9+[1]нояб12!BO9</f>
        <v>6018.3</v>
      </c>
      <c r="CH9" s="43">
        <f>CG9/CF9*100</f>
        <v>112.05175944889221</v>
      </c>
      <c r="CI9" s="43">
        <v>120.95869761832978</v>
      </c>
      <c r="CJ9" s="54">
        <v>469</v>
      </c>
      <c r="CK9" s="43">
        <v>453.8</v>
      </c>
      <c r="CL9" s="55">
        <v>96.759061833688691</v>
      </c>
    </row>
    <row r="10" spans="1:90" s="56" customFormat="1" ht="18" x14ac:dyDescent="0.35">
      <c r="A10" s="30" t="s">
        <v>37</v>
      </c>
      <c r="B10" s="31">
        <f>F10+[1]нояб12!B10</f>
        <v>420</v>
      </c>
      <c r="C10" s="31">
        <f>G10+[1]нояб12!C10</f>
        <v>499.50000000000006</v>
      </c>
      <c r="D10" s="32">
        <f t="shared" ref="D10:D23" si="0">C10/B10*100</f>
        <v>118.92857142857144</v>
      </c>
      <c r="E10" s="32">
        <v>89.612486544671697</v>
      </c>
      <c r="F10" s="33">
        <v>33</v>
      </c>
      <c r="G10" s="34">
        <v>25.5</v>
      </c>
      <c r="H10" s="35">
        <f t="shared" ref="H10:H23" si="1">G10/F10*100</f>
        <v>77.272727272727266</v>
      </c>
      <c r="I10" s="36">
        <f>M10+[1]нояб12!I10</f>
        <v>778</v>
      </c>
      <c r="J10" s="36">
        <f>N10+[1]нояб12!J10</f>
        <v>829.80000000000007</v>
      </c>
      <c r="K10" s="32">
        <f t="shared" ref="K10:K23" si="2">J10/I10*100</f>
        <v>106.65809768637533</v>
      </c>
      <c r="L10" s="32">
        <v>132.87429943955163</v>
      </c>
      <c r="M10" s="33">
        <v>70</v>
      </c>
      <c r="N10" s="37">
        <v>47.6</v>
      </c>
      <c r="O10" s="32">
        <f>N10/M10*100</f>
        <v>68</v>
      </c>
      <c r="P10" s="31">
        <f t="shared" ref="P10:Q23" si="3">B10+I10</f>
        <v>1198</v>
      </c>
      <c r="Q10" s="32">
        <f t="shared" si="3"/>
        <v>1329.3000000000002</v>
      </c>
      <c r="R10" s="32">
        <f t="shared" ref="R10:R23" si="4">Q10/P10*100</f>
        <v>110.95993322203674</v>
      </c>
      <c r="S10" s="32">
        <v>112.47144428462646</v>
      </c>
      <c r="T10" s="31">
        <f t="shared" ref="T10:U23" si="5">M10+F10</f>
        <v>103</v>
      </c>
      <c r="U10" s="32">
        <f t="shared" si="5"/>
        <v>73.099999999999994</v>
      </c>
      <c r="V10" s="32">
        <f t="shared" ref="V10:V23" si="6">U10/T10*100</f>
        <v>70.970873786407765</v>
      </c>
      <c r="W10" s="32">
        <f>AA10+[1]нояб12!W10</f>
        <v>72</v>
      </c>
      <c r="X10" s="32">
        <f>AB10+[1]нояб12!X10</f>
        <v>68.900000000000006</v>
      </c>
      <c r="Y10" s="32">
        <f t="shared" ref="Y10:Y23" si="7">X10/W10*100</f>
        <v>95.694444444444443</v>
      </c>
      <c r="Z10" s="32">
        <v>119.82608695652175</v>
      </c>
      <c r="AA10" s="33">
        <v>5</v>
      </c>
      <c r="AB10" s="34">
        <v>15.7</v>
      </c>
      <c r="AC10" s="32">
        <f t="shared" ref="AC10:AC23" si="8">AB10/AA10*100</f>
        <v>313.99999999999994</v>
      </c>
      <c r="AD10" s="32">
        <f>AH10+[1]нояб12!AD10</f>
        <v>27</v>
      </c>
      <c r="AE10" s="32">
        <f>AI10+[1]нояб12!AE10</f>
        <v>31.400000000000002</v>
      </c>
      <c r="AF10" s="32">
        <f t="shared" ref="AF10:AF23" si="9">AE10/AD10*100</f>
        <v>116.2962962962963</v>
      </c>
      <c r="AG10" s="32">
        <v>118.04511278195488</v>
      </c>
      <c r="AH10" s="34">
        <v>2</v>
      </c>
      <c r="AI10" s="32">
        <v>0.6</v>
      </c>
      <c r="AJ10" s="32">
        <f t="shared" ref="AJ10:AJ20" si="10">AI10/AH10*100</f>
        <v>30</v>
      </c>
      <c r="AK10" s="31">
        <f t="shared" ref="AK10:AL23" si="11">AD10+W10</f>
        <v>99</v>
      </c>
      <c r="AL10" s="32">
        <f t="shared" si="11"/>
        <v>100.30000000000001</v>
      </c>
      <c r="AM10" s="32">
        <f t="shared" ref="AM10:AM23" si="12">AL10/AK10*100</f>
        <v>101.31313131313134</v>
      </c>
      <c r="AN10" s="32">
        <v>119.26278240190251</v>
      </c>
      <c r="AO10" s="32">
        <f t="shared" ref="AO10:AP23" si="13">AH10+AA10</f>
        <v>7</v>
      </c>
      <c r="AP10" s="32">
        <f t="shared" si="13"/>
        <v>16.3</v>
      </c>
      <c r="AQ10" s="32">
        <f t="shared" ref="AQ10:AQ23" si="14">AP10/AO10*100</f>
        <v>232.85714285714286</v>
      </c>
      <c r="AR10" s="38">
        <f>AV10+[1]нояб12!AR10</f>
        <v>29201</v>
      </c>
      <c r="AS10" s="39">
        <f>AW10+[1]нояб12!AS10</f>
        <v>29205.7</v>
      </c>
      <c r="AT10" s="39">
        <f t="shared" ref="AT10:AT23" si="15">AS10/AR10*100</f>
        <v>100.0160953392007</v>
      </c>
      <c r="AU10" s="39">
        <v>103.2</v>
      </c>
      <c r="AV10" s="57">
        <v>2681</v>
      </c>
      <c r="AW10" s="42">
        <v>3990.5</v>
      </c>
      <c r="AX10" s="41">
        <f t="shared" ref="AX10:AX23" si="16">AW10/AV10*100</f>
        <v>148.84371503170459</v>
      </c>
      <c r="AY10" s="38">
        <f>BC10+[1]нояб12!AY10</f>
        <v>718</v>
      </c>
      <c r="AZ10" s="39">
        <f>BD10+[1]нояб12!AZ10</f>
        <v>877.0999999999998</v>
      </c>
      <c r="BA10" s="39">
        <v>94.13974455296767</v>
      </c>
      <c r="BB10" s="39">
        <v>149.79099678456592</v>
      </c>
      <c r="BC10" s="42">
        <v>81</v>
      </c>
      <c r="BD10" s="41">
        <v>75.8</v>
      </c>
      <c r="BE10" s="43">
        <f t="shared" ref="BE10:BE23" si="17">BD10/BC10*100</f>
        <v>93.58024691358024</v>
      </c>
      <c r="BF10" s="44">
        <v>677.2</v>
      </c>
      <c r="BG10" s="44">
        <v>704.80000000000007</v>
      </c>
      <c r="BH10" s="45">
        <v>104.07560543414058</v>
      </c>
      <c r="BI10" s="45">
        <v>135.61670194342889</v>
      </c>
      <c r="BJ10" s="58">
        <v>63.3</v>
      </c>
      <c r="BK10" s="58">
        <v>76.5</v>
      </c>
      <c r="BL10" s="45">
        <v>120.8530805687204</v>
      </c>
      <c r="BM10" s="46">
        <v>100.01439781153265</v>
      </c>
      <c r="BN10" s="42"/>
      <c r="BO10" s="59"/>
      <c r="BP10" s="41"/>
      <c r="BQ10" s="47">
        <v>12104</v>
      </c>
      <c r="BR10" s="47">
        <v>7519.4</v>
      </c>
      <c r="BS10" s="48">
        <f t="shared" ref="BS10:BS23" si="18">BR10/BQ10*100</f>
        <v>62.123265036351619</v>
      </c>
      <c r="BT10" s="49">
        <v>7740</v>
      </c>
      <c r="BU10" s="47">
        <v>955</v>
      </c>
      <c r="BV10" s="48">
        <f t="shared" ref="BV10:BV23" si="19">BU10/BT10*100</f>
        <v>12.338501291989665</v>
      </c>
      <c r="BW10" s="48">
        <v>77.959183673469397</v>
      </c>
      <c r="BX10" s="50">
        <v>18</v>
      </c>
      <c r="BY10" s="47">
        <v>19</v>
      </c>
      <c r="BZ10" s="48">
        <f t="shared" ref="BZ10:BZ23" si="20">BY10/BX10*100</f>
        <v>105.55555555555556</v>
      </c>
      <c r="CA10" s="51">
        <v>105.26315789473684</v>
      </c>
      <c r="CB10" s="52">
        <v>80</v>
      </c>
      <c r="CC10" s="49"/>
      <c r="CD10" s="51">
        <v>0</v>
      </c>
      <c r="CE10" s="51"/>
      <c r="CF10" s="53">
        <f>CJ10+[1]нояб12!BN10</f>
        <v>375</v>
      </c>
      <c r="CG10" s="53">
        <f>CK10+[1]нояб12!BO10</f>
        <v>341.5</v>
      </c>
      <c r="CH10" s="43">
        <f t="shared" ref="CH10:CH23" si="21">CG10/CF10*100</f>
        <v>91.066666666666663</v>
      </c>
      <c r="CI10" s="43">
        <v>107.72870662460568</v>
      </c>
      <c r="CJ10" s="54">
        <v>32</v>
      </c>
      <c r="CK10" s="43">
        <v>14</v>
      </c>
      <c r="CL10" s="55">
        <v>43.75</v>
      </c>
    </row>
    <row r="11" spans="1:90" s="56" customFormat="1" ht="18" x14ac:dyDescent="0.35">
      <c r="A11" s="30" t="s">
        <v>38</v>
      </c>
      <c r="B11" s="31">
        <f>F11+[1]нояб12!B11</f>
        <v>45</v>
      </c>
      <c r="C11" s="31">
        <f>G11+[1]нояб12!C11</f>
        <v>0</v>
      </c>
      <c r="D11" s="32">
        <f t="shared" si="0"/>
        <v>0</v>
      </c>
      <c r="E11" s="32">
        <v>0</v>
      </c>
      <c r="F11" s="33">
        <v>2</v>
      </c>
      <c r="G11" s="34"/>
      <c r="H11" s="35">
        <f t="shared" si="1"/>
        <v>0</v>
      </c>
      <c r="I11" s="36">
        <f>M11+[1]нояб12!I11</f>
        <v>3200</v>
      </c>
      <c r="J11" s="36">
        <f>N11+[1]нояб12!J11</f>
        <v>3159.5</v>
      </c>
      <c r="K11" s="32">
        <f t="shared" si="2"/>
        <v>98.734375</v>
      </c>
      <c r="L11" s="32">
        <v>105.52419758859091</v>
      </c>
      <c r="M11" s="33">
        <v>251</v>
      </c>
      <c r="N11" s="37">
        <v>281.8</v>
      </c>
      <c r="O11" s="32">
        <f>N11/M11*100</f>
        <v>112.27091633466135</v>
      </c>
      <c r="P11" s="31">
        <f t="shared" si="3"/>
        <v>3245</v>
      </c>
      <c r="Q11" s="32">
        <f t="shared" si="3"/>
        <v>3159.5</v>
      </c>
      <c r="R11" s="32">
        <f t="shared" si="4"/>
        <v>97.365177195685675</v>
      </c>
      <c r="S11" s="32">
        <v>104.80313132318308</v>
      </c>
      <c r="T11" s="31">
        <f t="shared" si="5"/>
        <v>253</v>
      </c>
      <c r="U11" s="32">
        <f t="shared" si="5"/>
        <v>281.8</v>
      </c>
      <c r="V11" s="32">
        <f t="shared" si="6"/>
        <v>111.38339920948617</v>
      </c>
      <c r="W11" s="32">
        <f>AA11+[1]нояб12!W11</f>
        <v>22</v>
      </c>
      <c r="X11" s="32">
        <f>AB11+[1]нояб12!X11</f>
        <v>8.6999999999999993</v>
      </c>
      <c r="Y11" s="32">
        <f t="shared" si="7"/>
        <v>39.545454545454547</v>
      </c>
      <c r="Z11" s="32">
        <v>37.826086956521735</v>
      </c>
      <c r="AA11" s="33">
        <v>2</v>
      </c>
      <c r="AB11" s="34"/>
      <c r="AC11" s="32">
        <f t="shared" si="8"/>
        <v>0</v>
      </c>
      <c r="AD11" s="32">
        <f>AH11+[1]нояб12!AD11</f>
        <v>106</v>
      </c>
      <c r="AE11" s="32">
        <f>AI11+[1]нояб12!AE11</f>
        <v>20.199999999999996</v>
      </c>
      <c r="AF11" s="32">
        <f t="shared" si="9"/>
        <v>19.0566037735849</v>
      </c>
      <c r="AG11" s="32">
        <v>19.146919431279617</v>
      </c>
      <c r="AH11" s="34">
        <v>10</v>
      </c>
      <c r="AI11" s="32"/>
      <c r="AJ11" s="32">
        <f t="shared" si="10"/>
        <v>0</v>
      </c>
      <c r="AK11" s="31">
        <f t="shared" si="11"/>
        <v>128</v>
      </c>
      <c r="AL11" s="32">
        <f t="shared" si="11"/>
        <v>28.899999999999995</v>
      </c>
      <c r="AM11" s="32">
        <f t="shared" si="12"/>
        <v>22.578124999999996</v>
      </c>
      <c r="AN11" s="32">
        <v>22.490272373540851</v>
      </c>
      <c r="AO11" s="32">
        <f t="shared" si="13"/>
        <v>12</v>
      </c>
      <c r="AP11" s="32">
        <f t="shared" si="13"/>
        <v>0</v>
      </c>
      <c r="AQ11" s="32">
        <f t="shared" si="14"/>
        <v>0</v>
      </c>
      <c r="AR11" s="38">
        <f>AV11+[1]нояб12!AR11</f>
        <v>17679</v>
      </c>
      <c r="AS11" s="39">
        <f>AW11+[1]нояб12!AS11</f>
        <v>17850.199999999997</v>
      </c>
      <c r="AT11" s="39">
        <f t="shared" si="15"/>
        <v>100.96838056451156</v>
      </c>
      <c r="AU11" s="39">
        <v>112.17977450450051</v>
      </c>
      <c r="AV11" s="57">
        <v>1667</v>
      </c>
      <c r="AW11" s="42">
        <v>2184</v>
      </c>
      <c r="AX11" s="41">
        <f t="shared" si="16"/>
        <v>131.0137972405519</v>
      </c>
      <c r="AY11" s="38">
        <f>BC11+[1]нояб12!AY11</f>
        <v>335</v>
      </c>
      <c r="AZ11" s="39">
        <f>BD11+[1]нояб12!AZ11</f>
        <v>428.3</v>
      </c>
      <c r="BA11" s="39">
        <v>75.179919255748644</v>
      </c>
      <c r="BB11" s="39">
        <v>161.02317693612213</v>
      </c>
      <c r="BC11" s="42">
        <v>37</v>
      </c>
      <c r="BD11" s="41">
        <v>40</v>
      </c>
      <c r="BE11" s="43">
        <f t="shared" si="17"/>
        <v>108.10810810810811</v>
      </c>
      <c r="BF11" s="44">
        <v>800.9</v>
      </c>
      <c r="BG11" s="44">
        <v>811.80000000000007</v>
      </c>
      <c r="BH11" s="45">
        <v>101.36096890997628</v>
      </c>
      <c r="BI11" s="45">
        <v>110.40391676866588</v>
      </c>
      <c r="BJ11" s="58">
        <v>58.1</v>
      </c>
      <c r="BK11" s="58">
        <v>63.1</v>
      </c>
      <c r="BL11" s="45">
        <v>108.60585197934596</v>
      </c>
      <c r="BM11" s="46">
        <v>99.991979467436636</v>
      </c>
      <c r="BN11" s="42"/>
      <c r="BO11" s="41"/>
      <c r="BP11" s="41"/>
      <c r="BQ11" s="47">
        <v>5693</v>
      </c>
      <c r="BR11" s="47">
        <v>3142</v>
      </c>
      <c r="BS11" s="48">
        <f t="shared" si="18"/>
        <v>55.190584928859998</v>
      </c>
      <c r="BT11" s="49">
        <v>15860</v>
      </c>
      <c r="BU11" s="47">
        <v>2085</v>
      </c>
      <c r="BV11" s="48">
        <f t="shared" si="19"/>
        <v>13.146279949558636</v>
      </c>
      <c r="BW11" s="48">
        <v>377.03435804701627</v>
      </c>
      <c r="BX11" s="50">
        <v>2</v>
      </c>
      <c r="BY11" s="47">
        <v>2</v>
      </c>
      <c r="BZ11" s="48">
        <f t="shared" si="20"/>
        <v>100</v>
      </c>
      <c r="CA11" s="51">
        <v>500</v>
      </c>
      <c r="CB11" s="52">
        <v>80</v>
      </c>
      <c r="CC11" s="49">
        <v>89</v>
      </c>
      <c r="CD11" s="51">
        <v>111.25</v>
      </c>
      <c r="CE11" s="51">
        <v>809.09090909090912</v>
      </c>
      <c r="CF11" s="53">
        <f>CJ11+[1]нояб12!BN11</f>
        <v>338</v>
      </c>
      <c r="CG11" s="53">
        <f>CK11+[1]нояб12!BO11</f>
        <v>307.60000000000002</v>
      </c>
      <c r="CH11" s="43">
        <f t="shared" si="21"/>
        <v>91.005917159763314</v>
      </c>
      <c r="CI11" s="43">
        <v>91.005917159763314</v>
      </c>
      <c r="CJ11" s="54">
        <v>28</v>
      </c>
      <c r="CK11" s="43">
        <v>57.5</v>
      </c>
      <c r="CL11" s="55">
        <v>205.35714285714283</v>
      </c>
    </row>
    <row r="12" spans="1:90" s="56" customFormat="1" ht="18" x14ac:dyDescent="0.35">
      <c r="A12" s="30" t="s">
        <v>39</v>
      </c>
      <c r="B12" s="31">
        <f>F12+[1]нояб12!B12</f>
        <v>220</v>
      </c>
      <c r="C12" s="31">
        <f>G12+[1]нояб12!C12</f>
        <v>222.4</v>
      </c>
      <c r="D12" s="32">
        <f t="shared" si="0"/>
        <v>101.09090909090909</v>
      </c>
      <c r="E12" s="32">
        <v>90.40650406504065</v>
      </c>
      <c r="F12" s="33">
        <v>11</v>
      </c>
      <c r="G12" s="34">
        <v>8.8000000000000007</v>
      </c>
      <c r="H12" s="35">
        <f t="shared" si="1"/>
        <v>80</v>
      </c>
      <c r="I12" s="36">
        <f>M12+[1]нояб12!I12</f>
        <v>1330</v>
      </c>
      <c r="J12" s="36">
        <f>N12+[1]нояб12!J12</f>
        <v>1144.5</v>
      </c>
      <c r="K12" s="32">
        <f t="shared" si="2"/>
        <v>86.05263157894737</v>
      </c>
      <c r="L12" s="32">
        <v>90.58888712996675</v>
      </c>
      <c r="M12" s="33">
        <v>113</v>
      </c>
      <c r="N12" s="37">
        <v>101.7</v>
      </c>
      <c r="O12" s="32">
        <f>N12/M12*100</f>
        <v>90</v>
      </c>
      <c r="P12" s="31">
        <f t="shared" si="3"/>
        <v>1550</v>
      </c>
      <c r="Q12" s="32">
        <f t="shared" si="3"/>
        <v>1366.9</v>
      </c>
      <c r="R12" s="32">
        <f t="shared" si="4"/>
        <v>88.187096774193549</v>
      </c>
      <c r="S12" s="32">
        <v>90.559162581158077</v>
      </c>
      <c r="T12" s="31">
        <f t="shared" si="5"/>
        <v>124</v>
      </c>
      <c r="U12" s="32">
        <f t="shared" si="5"/>
        <v>110.5</v>
      </c>
      <c r="V12" s="32">
        <f t="shared" si="6"/>
        <v>89.112903225806448</v>
      </c>
      <c r="W12" s="32">
        <f>AA12+[1]нояб12!W12</f>
        <v>53</v>
      </c>
      <c r="X12" s="32">
        <f>AB12+[1]нояб12!X12</f>
        <v>56</v>
      </c>
      <c r="Y12" s="32">
        <f t="shared" si="7"/>
        <v>105.66037735849056</v>
      </c>
      <c r="Z12" s="32">
        <v>85.626911314984696</v>
      </c>
      <c r="AA12" s="33">
        <v>1</v>
      </c>
      <c r="AB12" s="34">
        <v>1.2</v>
      </c>
      <c r="AC12" s="32">
        <f t="shared" si="8"/>
        <v>120</v>
      </c>
      <c r="AD12" s="32">
        <f>AH12+[1]нояб12!AD12</f>
        <v>29</v>
      </c>
      <c r="AE12" s="32">
        <f>AI12+[1]нояб12!AE12</f>
        <v>7.6000000000000005</v>
      </c>
      <c r="AF12" s="32">
        <f t="shared" si="9"/>
        <v>26.206896551724139</v>
      </c>
      <c r="AG12" s="32">
        <v>25.850340136054424</v>
      </c>
      <c r="AH12" s="34">
        <v>3</v>
      </c>
      <c r="AI12" s="32">
        <v>0.5</v>
      </c>
      <c r="AJ12" s="32">
        <f t="shared" si="10"/>
        <v>16.666666666666664</v>
      </c>
      <c r="AK12" s="31">
        <f t="shared" si="11"/>
        <v>82</v>
      </c>
      <c r="AL12" s="32">
        <f t="shared" si="11"/>
        <v>63.6</v>
      </c>
      <c r="AM12" s="32">
        <f t="shared" si="12"/>
        <v>77.560975609756099</v>
      </c>
      <c r="AN12" s="32">
        <v>67.088607594936704</v>
      </c>
      <c r="AO12" s="32">
        <f t="shared" si="13"/>
        <v>4</v>
      </c>
      <c r="AP12" s="32">
        <f t="shared" si="13"/>
        <v>1.7</v>
      </c>
      <c r="AQ12" s="32">
        <f t="shared" si="14"/>
        <v>42.5</v>
      </c>
      <c r="AR12" s="38">
        <f>AV12+[1]нояб12!AR12</f>
        <v>152959</v>
      </c>
      <c r="AS12" s="39">
        <f>AW12+[1]нояб12!AS12</f>
        <v>160742.9</v>
      </c>
      <c r="AT12" s="39">
        <f t="shared" si="15"/>
        <v>105.08888002667381</v>
      </c>
      <c r="AU12" s="39">
        <v>114.60341112682639</v>
      </c>
      <c r="AV12" s="57">
        <v>14211</v>
      </c>
      <c r="AW12" s="42">
        <v>18312.8</v>
      </c>
      <c r="AX12" s="41">
        <f t="shared" si="16"/>
        <v>128.86355639997186</v>
      </c>
      <c r="AY12" s="38">
        <f>BC12+[1]нояб12!AY12</f>
        <v>1771</v>
      </c>
      <c r="AZ12" s="39">
        <f>BD12+[1]нояб12!AZ12</f>
        <v>2645.7</v>
      </c>
      <c r="BA12" s="39">
        <v>112.5446656457376</v>
      </c>
      <c r="BB12" s="39">
        <v>130.81075065383118</v>
      </c>
      <c r="BC12" s="42">
        <v>198</v>
      </c>
      <c r="BD12" s="41">
        <v>399.7</v>
      </c>
      <c r="BE12" s="43">
        <f t="shared" si="17"/>
        <v>201.86868686868684</v>
      </c>
      <c r="BF12" s="44">
        <v>2223.5</v>
      </c>
      <c r="BG12" s="44">
        <v>2365.6999999999998</v>
      </c>
      <c r="BH12" s="45">
        <v>106.39532268945355</v>
      </c>
      <c r="BI12" s="45">
        <v>103.94112478031634</v>
      </c>
      <c r="BJ12" s="58">
        <v>248.2</v>
      </c>
      <c r="BK12" s="58">
        <v>299.10000000000002</v>
      </c>
      <c r="BL12" s="45">
        <v>120.50765511684128</v>
      </c>
      <c r="BM12" s="46">
        <v>100.03299604047513</v>
      </c>
      <c r="BN12" s="42">
        <v>10750</v>
      </c>
      <c r="BO12" s="41">
        <v>11478.6</v>
      </c>
      <c r="BP12" s="41">
        <v>106.77767441860466</v>
      </c>
      <c r="BQ12" s="47">
        <v>6325</v>
      </c>
      <c r="BR12" s="47">
        <v>3765.7</v>
      </c>
      <c r="BS12" s="48">
        <f t="shared" si="18"/>
        <v>59.536758893280627</v>
      </c>
      <c r="BT12" s="49">
        <v>9000</v>
      </c>
      <c r="BU12" s="47">
        <v>13898</v>
      </c>
      <c r="BV12" s="48">
        <f t="shared" si="19"/>
        <v>154.42222222222222</v>
      </c>
      <c r="BW12" s="48">
        <v>230.9</v>
      </c>
      <c r="BX12" s="50">
        <v>11</v>
      </c>
      <c r="BY12" s="47">
        <v>11</v>
      </c>
      <c r="BZ12" s="48">
        <f t="shared" si="20"/>
        <v>100</v>
      </c>
      <c r="CA12" s="51">
        <v>181.81818181818181</v>
      </c>
      <c r="CB12" s="52">
        <v>852</v>
      </c>
      <c r="CC12" s="49">
        <v>1456</v>
      </c>
      <c r="CD12" s="51">
        <v>170.89201877934272</v>
      </c>
      <c r="CE12" s="51">
        <v>404.44444444444446</v>
      </c>
      <c r="CF12" s="53">
        <f>CJ12+[1]нояб12!BN12</f>
        <v>4467</v>
      </c>
      <c r="CG12" s="53">
        <f>CK12+[1]нояб12!BO12</f>
        <v>4450.7999999999993</v>
      </c>
      <c r="CH12" s="43">
        <f t="shared" si="21"/>
        <v>99.637340496977828</v>
      </c>
      <c r="CI12" s="43">
        <v>97.5762722937218</v>
      </c>
      <c r="CJ12" s="54">
        <v>376</v>
      </c>
      <c r="CK12" s="43">
        <v>469.79999999999995</v>
      </c>
      <c r="CL12" s="55">
        <v>124.94680851063829</v>
      </c>
    </row>
    <row r="13" spans="1:90" s="56" customFormat="1" ht="18" x14ac:dyDescent="0.35">
      <c r="A13" s="30" t="s">
        <v>40</v>
      </c>
      <c r="B13" s="31">
        <f>F13+[1]нояб12!B13</f>
        <v>65</v>
      </c>
      <c r="C13" s="31">
        <f>G13+[1]нояб12!C13</f>
        <v>0</v>
      </c>
      <c r="D13" s="32">
        <f t="shared" si="0"/>
        <v>0</v>
      </c>
      <c r="E13" s="32">
        <v>0</v>
      </c>
      <c r="F13" s="33">
        <v>1</v>
      </c>
      <c r="G13" s="34"/>
      <c r="H13" s="35">
        <f t="shared" si="1"/>
        <v>0</v>
      </c>
      <c r="I13" s="36">
        <f>M13+[1]нояб12!I13</f>
        <v>6000</v>
      </c>
      <c r="J13" s="36">
        <f>N13+[1]нояб12!J13</f>
        <v>6999.4000000000005</v>
      </c>
      <c r="K13" s="32">
        <f t="shared" si="2"/>
        <v>116.65666666666668</v>
      </c>
      <c r="L13" s="32">
        <v>120.31215084999228</v>
      </c>
      <c r="M13" s="33">
        <v>525</v>
      </c>
      <c r="N13" s="37">
        <v>603.5</v>
      </c>
      <c r="O13" s="32">
        <f>N13/M13*100</f>
        <v>114.95238095238096</v>
      </c>
      <c r="P13" s="31">
        <f t="shared" si="3"/>
        <v>6065</v>
      </c>
      <c r="Q13" s="32">
        <f t="shared" si="3"/>
        <v>6999.4000000000005</v>
      </c>
      <c r="R13" s="32">
        <f t="shared" si="4"/>
        <v>115.40643033800495</v>
      </c>
      <c r="S13" s="32">
        <v>120.0644973154708</v>
      </c>
      <c r="T13" s="31">
        <f t="shared" si="5"/>
        <v>526</v>
      </c>
      <c r="U13" s="32">
        <f t="shared" si="5"/>
        <v>603.5</v>
      </c>
      <c r="V13" s="32">
        <f t="shared" si="6"/>
        <v>114.73384030418249</v>
      </c>
      <c r="W13" s="32">
        <f>AA13+[1]нояб12!W13</f>
        <v>12</v>
      </c>
      <c r="X13" s="32">
        <f>AB13+[1]нояб12!X13</f>
        <v>12.5</v>
      </c>
      <c r="Y13" s="32">
        <f t="shared" si="7"/>
        <v>104.16666666666667</v>
      </c>
      <c r="Z13" s="32">
        <v>102.45901639344264</v>
      </c>
      <c r="AA13" s="33">
        <v>1</v>
      </c>
      <c r="AB13" s="34">
        <v>1</v>
      </c>
      <c r="AC13" s="32">
        <f t="shared" si="8"/>
        <v>100</v>
      </c>
      <c r="AD13" s="32">
        <f>AH13+[1]нояб12!AD13</f>
        <v>170</v>
      </c>
      <c r="AE13" s="32">
        <f>AI13+[1]нояб12!AE13</f>
        <v>127.3</v>
      </c>
      <c r="AF13" s="32">
        <f t="shared" si="9"/>
        <v>74.882352941176464</v>
      </c>
      <c r="AG13" s="32">
        <v>67.569002123142255</v>
      </c>
      <c r="AH13" s="34">
        <v>15</v>
      </c>
      <c r="AI13" s="32">
        <v>0.5</v>
      </c>
      <c r="AJ13" s="32">
        <f t="shared" si="10"/>
        <v>3.3333333333333335</v>
      </c>
      <c r="AK13" s="31">
        <f t="shared" si="11"/>
        <v>182</v>
      </c>
      <c r="AL13" s="32">
        <f t="shared" si="11"/>
        <v>139.80000000000001</v>
      </c>
      <c r="AM13" s="32">
        <f t="shared" si="12"/>
        <v>76.813186813186817</v>
      </c>
      <c r="AN13" s="32">
        <v>69.690927218344981</v>
      </c>
      <c r="AO13" s="32">
        <f t="shared" si="13"/>
        <v>16</v>
      </c>
      <c r="AP13" s="32">
        <f t="shared" si="13"/>
        <v>1.5</v>
      </c>
      <c r="AQ13" s="32">
        <f t="shared" si="14"/>
        <v>9.375</v>
      </c>
      <c r="AR13" s="38">
        <f>AV13+[1]нояб12!AR13</f>
        <v>13213</v>
      </c>
      <c r="AS13" s="39">
        <f>AW13+[1]нояб12!AS13</f>
        <v>13445.6</v>
      </c>
      <c r="AT13" s="39">
        <f t="shared" si="15"/>
        <v>101.7603874971619</v>
      </c>
      <c r="AU13" s="39">
        <v>113.7</v>
      </c>
      <c r="AV13" s="57">
        <v>1231</v>
      </c>
      <c r="AW13" s="42">
        <v>1388.3</v>
      </c>
      <c r="AX13" s="41">
        <f t="shared" si="16"/>
        <v>112.7782290820471</v>
      </c>
      <c r="AY13" s="38">
        <f>BC13+[1]нояб12!AY13</f>
        <v>230</v>
      </c>
      <c r="AZ13" s="39">
        <f>BD13+[1]нояб12!AZ13</f>
        <v>514.5</v>
      </c>
      <c r="BA13" s="39">
        <v>112.21374045801527</v>
      </c>
      <c r="BB13" s="39">
        <v>99.673913043478251</v>
      </c>
      <c r="BC13" s="42">
        <v>26</v>
      </c>
      <c r="BD13" s="41">
        <v>39</v>
      </c>
      <c r="BE13" s="43">
        <f t="shared" si="17"/>
        <v>150</v>
      </c>
      <c r="BF13" s="44">
        <v>731.09999999999991</v>
      </c>
      <c r="BG13" s="44">
        <v>750</v>
      </c>
      <c r="BH13" s="45">
        <v>102.58514567090687</v>
      </c>
      <c r="BI13" s="45">
        <v>156.80535228935815</v>
      </c>
      <c r="BJ13" s="58">
        <v>53.5</v>
      </c>
      <c r="BK13" s="58">
        <v>41.2</v>
      </c>
      <c r="BL13" s="45">
        <v>77.00934579439253</v>
      </c>
      <c r="BM13" s="46">
        <v>100.02822334070277</v>
      </c>
      <c r="BN13" s="42"/>
      <c r="BO13" s="41"/>
      <c r="BP13" s="41"/>
      <c r="BQ13" s="47">
        <v>7565</v>
      </c>
      <c r="BR13" s="47">
        <v>4822.5</v>
      </c>
      <c r="BS13" s="48">
        <f t="shared" si="18"/>
        <v>63.747521480502314</v>
      </c>
      <c r="BT13" s="49">
        <v>1600</v>
      </c>
      <c r="BU13" s="47">
        <v>1820</v>
      </c>
      <c r="BV13" s="48">
        <f t="shared" si="19"/>
        <v>113.75</v>
      </c>
      <c r="BW13" s="48">
        <v>100.88691796008868</v>
      </c>
      <c r="BX13" s="50">
        <v>3</v>
      </c>
      <c r="BY13" s="47">
        <v>4</v>
      </c>
      <c r="BZ13" s="48">
        <f t="shared" si="20"/>
        <v>133.33333333333331</v>
      </c>
      <c r="CA13" s="51">
        <v>175</v>
      </c>
      <c r="CB13" s="52"/>
      <c r="CC13" s="49">
        <v>31</v>
      </c>
      <c r="CD13" s="51"/>
      <c r="CE13" s="51"/>
      <c r="CF13" s="53">
        <f>CJ13+[1]нояб12!BN13</f>
        <v>705</v>
      </c>
      <c r="CG13" s="53">
        <f>CK13+[1]нояб12!BO13</f>
        <v>317.60000000000002</v>
      </c>
      <c r="CH13" s="43">
        <f t="shared" si="21"/>
        <v>45.049645390070921</v>
      </c>
      <c r="CI13" s="43">
        <v>69.435942282466129</v>
      </c>
      <c r="CJ13" s="54">
        <v>60</v>
      </c>
      <c r="CK13" s="43">
        <v>30</v>
      </c>
      <c r="CL13" s="55">
        <v>50</v>
      </c>
    </row>
    <row r="14" spans="1:90" s="56" customFormat="1" ht="18" x14ac:dyDescent="0.35">
      <c r="A14" s="30" t="s">
        <v>41</v>
      </c>
      <c r="B14" s="31">
        <f>F14+[1]нояб12!B14</f>
        <v>160</v>
      </c>
      <c r="C14" s="31">
        <f>G14+[1]нояб12!C14</f>
        <v>164.89999999999998</v>
      </c>
      <c r="D14" s="32">
        <f t="shared" si="0"/>
        <v>103.06249999999999</v>
      </c>
      <c r="E14" s="32">
        <v>112.10061182868796</v>
      </c>
      <c r="F14" s="33">
        <v>10</v>
      </c>
      <c r="G14" s="34">
        <v>11.1</v>
      </c>
      <c r="H14" s="35">
        <f t="shared" si="1"/>
        <v>110.99999999999999</v>
      </c>
      <c r="I14" s="36">
        <f>M14+[1]нояб12!I14</f>
        <v>0</v>
      </c>
      <c r="J14" s="36">
        <f>N14+[1]нояб12!J14</f>
        <v>0</v>
      </c>
      <c r="K14" s="32"/>
      <c r="L14" s="32"/>
      <c r="M14" s="33"/>
      <c r="N14" s="37"/>
      <c r="O14" s="32"/>
      <c r="P14" s="31">
        <f t="shared" si="3"/>
        <v>160</v>
      </c>
      <c r="Q14" s="32">
        <f t="shared" si="3"/>
        <v>164.89999999999998</v>
      </c>
      <c r="R14" s="32">
        <f t="shared" si="4"/>
        <v>103.06249999999999</v>
      </c>
      <c r="S14" s="32">
        <v>42.044875063742978</v>
      </c>
      <c r="T14" s="31">
        <f t="shared" si="5"/>
        <v>10</v>
      </c>
      <c r="U14" s="32">
        <f t="shared" si="5"/>
        <v>11.1</v>
      </c>
      <c r="V14" s="32">
        <f t="shared" si="6"/>
        <v>110.99999999999999</v>
      </c>
      <c r="W14" s="32">
        <f>AA14+[1]нояб12!W14</f>
        <v>28</v>
      </c>
      <c r="X14" s="32">
        <f>AB14+[1]нояб12!X14</f>
        <v>28.6</v>
      </c>
      <c r="Y14" s="32">
        <f t="shared" si="7"/>
        <v>102.14285714285715</v>
      </c>
      <c r="Z14" s="32">
        <v>109.57854406130268</v>
      </c>
      <c r="AA14" s="33">
        <v>1</v>
      </c>
      <c r="AB14" s="34">
        <v>1</v>
      </c>
      <c r="AC14" s="32">
        <f t="shared" si="8"/>
        <v>100</v>
      </c>
      <c r="AD14" s="32">
        <f>AH14+[1]нояб12!AD14</f>
        <v>4557</v>
      </c>
      <c r="AE14" s="32">
        <f>AI14+[1]нояб12!AE14</f>
        <v>4461.9000000000005</v>
      </c>
      <c r="AF14" s="32">
        <f t="shared" si="9"/>
        <v>97.913100724160643</v>
      </c>
      <c r="AG14" s="32">
        <v>104.98341215500812</v>
      </c>
      <c r="AH14" s="34">
        <v>406</v>
      </c>
      <c r="AI14" s="32">
        <v>336.6</v>
      </c>
      <c r="AJ14" s="32">
        <f t="shared" si="10"/>
        <v>82.906403940886705</v>
      </c>
      <c r="AK14" s="31">
        <f t="shared" si="11"/>
        <v>4585</v>
      </c>
      <c r="AL14" s="32">
        <f t="shared" si="11"/>
        <v>4490.5000000000009</v>
      </c>
      <c r="AM14" s="32">
        <f t="shared" si="12"/>
        <v>97.938931297709942</v>
      </c>
      <c r="AN14" s="32">
        <v>105.01145877180676</v>
      </c>
      <c r="AO14" s="32">
        <f t="shared" si="13"/>
        <v>407</v>
      </c>
      <c r="AP14" s="32">
        <f t="shared" si="13"/>
        <v>337.6</v>
      </c>
      <c r="AQ14" s="32">
        <f t="shared" si="14"/>
        <v>82.948402948402958</v>
      </c>
      <c r="AR14" s="38">
        <f>AV14+[1]нояб12!AR14</f>
        <v>23177</v>
      </c>
      <c r="AS14" s="39">
        <f>AW14+[1]нояб12!AS14</f>
        <v>22487.799999999996</v>
      </c>
      <c r="AT14" s="39">
        <f t="shared" si="15"/>
        <v>97.026362341976949</v>
      </c>
      <c r="AU14" s="39">
        <v>104.29977721581871</v>
      </c>
      <c r="AV14" s="57">
        <v>2136</v>
      </c>
      <c r="AW14" s="42">
        <v>2136.3000000000002</v>
      </c>
      <c r="AX14" s="41">
        <f t="shared" si="16"/>
        <v>100.01404494382022</v>
      </c>
      <c r="AY14" s="38">
        <f>BC14+[1]нояб12!AY14</f>
        <v>547</v>
      </c>
      <c r="AZ14" s="39">
        <f>BD14+[1]нояб12!AZ14</f>
        <v>594.09999999999991</v>
      </c>
      <c r="BA14" s="39">
        <v>97.55336617405581</v>
      </c>
      <c r="BB14" s="39">
        <v>142.82363977485929</v>
      </c>
      <c r="BC14" s="42">
        <v>61</v>
      </c>
      <c r="BD14" s="41">
        <v>49.8</v>
      </c>
      <c r="BE14" s="43">
        <f t="shared" si="17"/>
        <v>81.639344262295083</v>
      </c>
      <c r="BF14" s="44">
        <v>1118.1000000000001</v>
      </c>
      <c r="BG14" s="44">
        <v>1151.0999999999999</v>
      </c>
      <c r="BH14" s="45">
        <v>102.9514354708881</v>
      </c>
      <c r="BI14" s="45">
        <v>128.15631262525048</v>
      </c>
      <c r="BJ14" s="58">
        <v>72.3</v>
      </c>
      <c r="BK14" s="58">
        <v>85.3</v>
      </c>
      <c r="BL14" s="45">
        <v>117.98063623789766</v>
      </c>
      <c r="BM14" s="46">
        <v>116.64989095789295</v>
      </c>
      <c r="BN14" s="42">
        <v>4816</v>
      </c>
      <c r="BO14" s="41">
        <v>7111</v>
      </c>
      <c r="BP14" s="41">
        <v>147.65365448504983</v>
      </c>
      <c r="BQ14" s="47">
        <v>5956</v>
      </c>
      <c r="BR14" s="47">
        <v>3054.1</v>
      </c>
      <c r="BS14" s="48">
        <f t="shared" si="18"/>
        <v>51.277703156480861</v>
      </c>
      <c r="BT14" s="49">
        <v>2980</v>
      </c>
      <c r="BU14" s="47">
        <v>1835</v>
      </c>
      <c r="BV14" s="48">
        <f t="shared" si="19"/>
        <v>61.577181208053688</v>
      </c>
      <c r="BW14" s="48">
        <v>159.56521739130434</v>
      </c>
      <c r="BX14" s="50">
        <v>8</v>
      </c>
      <c r="BY14" s="47"/>
      <c r="BZ14" s="48">
        <f t="shared" si="20"/>
        <v>0</v>
      </c>
      <c r="CA14" s="51"/>
      <c r="CB14" s="52"/>
      <c r="CC14" s="49">
        <v>75</v>
      </c>
      <c r="CD14" s="51"/>
      <c r="CE14" s="51"/>
      <c r="CF14" s="53">
        <f>CJ14+[1]нояб12!BN14</f>
        <v>309</v>
      </c>
      <c r="CG14" s="53">
        <f>CK14+[1]нояб12!BO14</f>
        <v>274.10000000000002</v>
      </c>
      <c r="CH14" s="43">
        <f t="shared" si="21"/>
        <v>88.70550161812298</v>
      </c>
      <c r="CI14" s="43">
        <v>128.82075471698113</v>
      </c>
      <c r="CJ14" s="54">
        <v>27</v>
      </c>
      <c r="CK14" s="43">
        <v>6</v>
      </c>
      <c r="CL14" s="55">
        <v>22.222222222222221</v>
      </c>
    </row>
    <row r="15" spans="1:90" s="56" customFormat="1" ht="18" x14ac:dyDescent="0.35">
      <c r="A15" s="30" t="s">
        <v>42</v>
      </c>
      <c r="B15" s="31">
        <f>F15+[1]нояб12!B15</f>
        <v>146</v>
      </c>
      <c r="C15" s="31">
        <f>G15+[1]нояб12!C15</f>
        <v>154.1</v>
      </c>
      <c r="D15" s="32">
        <f t="shared" si="0"/>
        <v>105.54794520547945</v>
      </c>
      <c r="E15" s="32">
        <v>94.193154034229835</v>
      </c>
      <c r="F15" s="33">
        <v>9</v>
      </c>
      <c r="G15" s="34">
        <v>8.5</v>
      </c>
      <c r="H15" s="35">
        <f t="shared" si="1"/>
        <v>94.444444444444443</v>
      </c>
      <c r="I15" s="36">
        <f>M15+[1]нояб12!I15</f>
        <v>0</v>
      </c>
      <c r="J15" s="36">
        <f>N15+[1]нояб12!J15</f>
        <v>0</v>
      </c>
      <c r="K15" s="32"/>
      <c r="L15" s="32"/>
      <c r="M15" s="33"/>
      <c r="N15" s="37"/>
      <c r="O15" s="32"/>
      <c r="P15" s="31">
        <f t="shared" si="3"/>
        <v>146</v>
      </c>
      <c r="Q15" s="32">
        <f t="shared" si="3"/>
        <v>154.1</v>
      </c>
      <c r="R15" s="32">
        <f t="shared" si="4"/>
        <v>105.54794520547945</v>
      </c>
      <c r="S15" s="32">
        <v>94.193154034229835</v>
      </c>
      <c r="T15" s="31">
        <f t="shared" si="5"/>
        <v>9</v>
      </c>
      <c r="U15" s="32">
        <f t="shared" si="5"/>
        <v>8.5</v>
      </c>
      <c r="V15" s="32">
        <f t="shared" si="6"/>
        <v>94.444444444444443</v>
      </c>
      <c r="W15" s="32">
        <f>AA15+[1]нояб12!W15</f>
        <v>31</v>
      </c>
      <c r="X15" s="32">
        <f>AB15+[1]нояб12!X15</f>
        <v>33.4</v>
      </c>
      <c r="Y15" s="32">
        <f t="shared" si="7"/>
        <v>107.74193548387096</v>
      </c>
      <c r="Z15" s="32">
        <v>100.90634441087612</v>
      </c>
      <c r="AA15" s="33">
        <v>2</v>
      </c>
      <c r="AB15" s="34">
        <v>0.5</v>
      </c>
      <c r="AC15" s="32">
        <f t="shared" si="8"/>
        <v>25</v>
      </c>
      <c r="AD15" s="32">
        <f>AH15+[1]нояб12!AD15</f>
        <v>0</v>
      </c>
      <c r="AE15" s="32">
        <f>AI15+[1]нояб12!AE15</f>
        <v>0</v>
      </c>
      <c r="AF15" s="32"/>
      <c r="AG15" s="32"/>
      <c r="AH15" s="34"/>
      <c r="AI15" s="32"/>
      <c r="AJ15" s="32"/>
      <c r="AK15" s="31">
        <f t="shared" si="11"/>
        <v>31</v>
      </c>
      <c r="AL15" s="32">
        <f t="shared" si="11"/>
        <v>33.4</v>
      </c>
      <c r="AM15" s="32">
        <f t="shared" si="12"/>
        <v>107.74193548387096</v>
      </c>
      <c r="AN15" s="32">
        <v>100.90634441087612</v>
      </c>
      <c r="AO15" s="32">
        <f t="shared" si="13"/>
        <v>2</v>
      </c>
      <c r="AP15" s="32">
        <f t="shared" si="13"/>
        <v>0.5</v>
      </c>
      <c r="AQ15" s="32">
        <f t="shared" si="14"/>
        <v>25</v>
      </c>
      <c r="AR15" s="38">
        <f>AV15+[1]нояб12!AR15</f>
        <v>10880</v>
      </c>
      <c r="AS15" s="39">
        <f>AW15+[1]нояб12!AS15</f>
        <v>10357.700000000001</v>
      </c>
      <c r="AT15" s="39">
        <f t="shared" si="15"/>
        <v>95.199448529411768</v>
      </c>
      <c r="AU15" s="39">
        <v>108.07417083275639</v>
      </c>
      <c r="AV15" s="57">
        <v>1042</v>
      </c>
      <c r="AW15" s="42">
        <v>1041.8</v>
      </c>
      <c r="AX15" s="41">
        <f t="shared" si="16"/>
        <v>99.980806142034538</v>
      </c>
      <c r="AY15" s="38">
        <f>BC15+[1]нояб12!AY15</f>
        <v>215</v>
      </c>
      <c r="AZ15" s="39">
        <f>BD15+[1]нояб12!AZ15</f>
        <v>261.8</v>
      </c>
      <c r="BA15" s="39">
        <v>114.7239263803681</v>
      </c>
      <c r="BB15" s="39">
        <v>241.73728813559322</v>
      </c>
      <c r="BC15" s="42">
        <v>24</v>
      </c>
      <c r="BD15" s="41">
        <v>30</v>
      </c>
      <c r="BE15" s="43">
        <f t="shared" si="17"/>
        <v>125</v>
      </c>
      <c r="BF15" s="44">
        <v>482.90000000000003</v>
      </c>
      <c r="BG15" s="44">
        <v>492.09999999999997</v>
      </c>
      <c r="BH15" s="45">
        <v>101.90515634706978</v>
      </c>
      <c r="BI15" s="45">
        <v>139.56324446965397</v>
      </c>
      <c r="BJ15" s="58">
        <v>36</v>
      </c>
      <c r="BK15" s="58">
        <v>38.9</v>
      </c>
      <c r="BL15" s="45">
        <v>108.05555555555554</v>
      </c>
      <c r="BM15" s="46">
        <v>100.07919746568108</v>
      </c>
      <c r="BN15" s="42"/>
      <c r="BO15" s="41"/>
      <c r="BP15" s="41"/>
      <c r="BQ15" s="47">
        <v>918</v>
      </c>
      <c r="BR15" s="47">
        <v>894.5</v>
      </c>
      <c r="BS15" s="48">
        <f t="shared" si="18"/>
        <v>97.4400871459695</v>
      </c>
      <c r="BT15" s="49">
        <v>2940</v>
      </c>
      <c r="BU15" s="47">
        <v>510</v>
      </c>
      <c r="BV15" s="48">
        <f t="shared" si="19"/>
        <v>17.346938775510203</v>
      </c>
      <c r="BW15" s="48">
        <v>31.192660550458719</v>
      </c>
      <c r="BX15" s="50">
        <v>5</v>
      </c>
      <c r="BY15" s="47">
        <v>5</v>
      </c>
      <c r="BZ15" s="48">
        <f t="shared" si="20"/>
        <v>100</v>
      </c>
      <c r="CA15" s="51">
        <v>200</v>
      </c>
      <c r="CB15" s="52"/>
      <c r="CC15" s="49"/>
      <c r="CD15" s="51"/>
      <c r="CE15" s="51"/>
      <c r="CF15" s="53">
        <f>CJ15+[1]нояб12!BN15</f>
        <v>188</v>
      </c>
      <c r="CG15" s="53">
        <f>CK15+[1]нояб12!BO15</f>
        <v>135.30000000000001</v>
      </c>
      <c r="CH15" s="43">
        <f t="shared" si="21"/>
        <v>71.968085106382986</v>
      </c>
      <c r="CI15" s="43">
        <v>55.496308449548813</v>
      </c>
      <c r="CJ15" s="54">
        <v>15</v>
      </c>
      <c r="CK15" s="43">
        <v>15</v>
      </c>
      <c r="CL15" s="55">
        <v>100</v>
      </c>
    </row>
    <row r="16" spans="1:90" s="56" customFormat="1" ht="18" x14ac:dyDescent="0.35">
      <c r="A16" s="30" t="s">
        <v>43</v>
      </c>
      <c r="B16" s="31">
        <f>F16+[1]нояб12!B16</f>
        <v>290</v>
      </c>
      <c r="C16" s="31">
        <f>G16+[1]нояб12!C16</f>
        <v>117.6</v>
      </c>
      <c r="D16" s="32">
        <f t="shared" si="0"/>
        <v>40.551724137931032</v>
      </c>
      <c r="E16" s="32">
        <v>55.94671741198858</v>
      </c>
      <c r="F16" s="33">
        <v>15</v>
      </c>
      <c r="G16" s="34">
        <v>7.6</v>
      </c>
      <c r="H16" s="35">
        <f t="shared" si="1"/>
        <v>50.666666666666657</v>
      </c>
      <c r="I16" s="36">
        <f>M16+[1]нояб12!I16</f>
        <v>4100</v>
      </c>
      <c r="J16" s="36">
        <f>N16+[1]нояб12!J16</f>
        <v>3873.8999999999996</v>
      </c>
      <c r="K16" s="32">
        <f t="shared" si="2"/>
        <v>94.485365853658536</v>
      </c>
      <c r="L16" s="32">
        <v>107.05225633514797</v>
      </c>
      <c r="M16" s="33">
        <v>318</v>
      </c>
      <c r="N16" s="37">
        <v>164</v>
      </c>
      <c r="O16" s="32">
        <f>N16/M16*100</f>
        <v>51.572327044025158</v>
      </c>
      <c r="P16" s="31">
        <f t="shared" si="3"/>
        <v>4390</v>
      </c>
      <c r="Q16" s="32">
        <f t="shared" si="3"/>
        <v>3991.4999999999995</v>
      </c>
      <c r="R16" s="32">
        <f t="shared" si="4"/>
        <v>90.92255125284737</v>
      </c>
      <c r="S16" s="32">
        <v>104.24665047402648</v>
      </c>
      <c r="T16" s="31">
        <f t="shared" si="5"/>
        <v>333</v>
      </c>
      <c r="U16" s="32">
        <f t="shared" si="5"/>
        <v>171.6</v>
      </c>
      <c r="V16" s="32">
        <f t="shared" si="6"/>
        <v>51.531531531531527</v>
      </c>
      <c r="W16" s="32">
        <f>AA16+[1]нояб12!W16</f>
        <v>71</v>
      </c>
      <c r="X16" s="32">
        <f>AB16+[1]нояб12!X16</f>
        <v>34.9</v>
      </c>
      <c r="Y16" s="32">
        <f t="shared" si="7"/>
        <v>49.154929577464785</v>
      </c>
      <c r="Z16" s="32">
        <v>52</v>
      </c>
      <c r="AA16" s="33">
        <v>6</v>
      </c>
      <c r="AB16" s="34"/>
      <c r="AC16" s="32">
        <f t="shared" si="8"/>
        <v>0</v>
      </c>
      <c r="AD16" s="32">
        <f>AH16+[1]нояб12!AD16</f>
        <v>188</v>
      </c>
      <c r="AE16" s="32">
        <f>AI16+[1]нояб12!AE16</f>
        <v>520.69999999999993</v>
      </c>
      <c r="AF16" s="32">
        <f t="shared" si="9"/>
        <v>276.96808510638294</v>
      </c>
      <c r="AG16" s="32">
        <v>250.69812229176694</v>
      </c>
      <c r="AH16" s="34">
        <v>23</v>
      </c>
      <c r="AI16" s="32">
        <v>10.3</v>
      </c>
      <c r="AJ16" s="32">
        <f t="shared" si="10"/>
        <v>44.782608695652179</v>
      </c>
      <c r="AK16" s="31">
        <f t="shared" si="11"/>
        <v>259</v>
      </c>
      <c r="AL16" s="32">
        <f t="shared" si="11"/>
        <v>555.59999999999991</v>
      </c>
      <c r="AM16" s="32">
        <f t="shared" si="12"/>
        <v>214.51737451737446</v>
      </c>
      <c r="AN16" s="32">
        <v>196.70406732117809</v>
      </c>
      <c r="AO16" s="32">
        <f t="shared" si="13"/>
        <v>29</v>
      </c>
      <c r="AP16" s="32">
        <f t="shared" si="13"/>
        <v>10.3</v>
      </c>
      <c r="AQ16" s="32">
        <f t="shared" si="14"/>
        <v>35.517241379310349</v>
      </c>
      <c r="AR16" s="38">
        <f>AV16+[1]нояб12!AR16</f>
        <v>40877</v>
      </c>
      <c r="AS16" s="39">
        <f>AW16+[1]нояб12!AS16</f>
        <v>41435.1</v>
      </c>
      <c r="AT16" s="39">
        <f t="shared" si="15"/>
        <v>101.36531545857083</v>
      </c>
      <c r="AU16" s="39">
        <v>111.3842093361977</v>
      </c>
      <c r="AV16" s="57">
        <v>3775</v>
      </c>
      <c r="AW16" s="42">
        <v>4274.6000000000004</v>
      </c>
      <c r="AX16" s="41">
        <f t="shared" si="16"/>
        <v>113.23443708609273</v>
      </c>
      <c r="AY16" s="38">
        <f>BC16+[1]нояб12!AY16</f>
        <v>928</v>
      </c>
      <c r="AZ16" s="39">
        <f>BD16+[1]нояб12!AZ16</f>
        <v>1428.7000000000003</v>
      </c>
      <c r="BA16" s="39">
        <v>106.31790445006699</v>
      </c>
      <c r="BB16" s="39">
        <v>144.3704340352385</v>
      </c>
      <c r="BC16" s="42">
        <v>103</v>
      </c>
      <c r="BD16" s="41">
        <v>114.9</v>
      </c>
      <c r="BE16" s="43">
        <f t="shared" si="17"/>
        <v>111.55339805825244</v>
      </c>
      <c r="BF16" s="44">
        <v>2324.1999999999998</v>
      </c>
      <c r="BG16" s="44">
        <v>2352.2999999999997</v>
      </c>
      <c r="BH16" s="45">
        <v>101.20901815678513</v>
      </c>
      <c r="BI16" s="45">
        <v>184.59546417641059</v>
      </c>
      <c r="BJ16" s="58">
        <v>202.6</v>
      </c>
      <c r="BK16" s="58">
        <v>181.2</v>
      </c>
      <c r="BL16" s="45">
        <v>89.437314906219143</v>
      </c>
      <c r="BM16" s="46">
        <v>100.0130851516242</v>
      </c>
      <c r="BN16" s="42">
        <v>48975</v>
      </c>
      <c r="BO16" s="41">
        <v>61098.1</v>
      </c>
      <c r="BP16" s="41">
        <v>124.7536498213374</v>
      </c>
      <c r="BQ16" s="47">
        <v>12989</v>
      </c>
      <c r="BR16" s="47">
        <v>8409.4</v>
      </c>
      <c r="BS16" s="48">
        <f t="shared" si="18"/>
        <v>64.742474401416587</v>
      </c>
      <c r="BT16" s="49">
        <v>10040</v>
      </c>
      <c r="BU16" s="47">
        <v>4355</v>
      </c>
      <c r="BV16" s="48">
        <f t="shared" si="19"/>
        <v>43.376494023904385</v>
      </c>
      <c r="BW16" s="48">
        <v>154.43262411347519</v>
      </c>
      <c r="BX16" s="50">
        <v>16</v>
      </c>
      <c r="BY16" s="47">
        <v>16</v>
      </c>
      <c r="BZ16" s="48">
        <f t="shared" si="20"/>
        <v>100</v>
      </c>
      <c r="CA16" s="51">
        <v>156.25</v>
      </c>
      <c r="CB16" s="52">
        <v>601</v>
      </c>
      <c r="CC16" s="49">
        <v>595</v>
      </c>
      <c r="CD16" s="51">
        <v>99</v>
      </c>
      <c r="CE16" s="51">
        <v>316.5</v>
      </c>
      <c r="CF16" s="53">
        <f>CJ16+[1]нояб12!BN16</f>
        <v>1039</v>
      </c>
      <c r="CG16" s="53">
        <f>CK16+[1]нояб12!BO16</f>
        <v>674.9</v>
      </c>
      <c r="CH16" s="43">
        <f t="shared" si="21"/>
        <v>64.956689124157833</v>
      </c>
      <c r="CI16" s="43">
        <v>82.134599002068882</v>
      </c>
      <c r="CJ16" s="54">
        <v>91</v>
      </c>
      <c r="CK16" s="43">
        <v>73</v>
      </c>
      <c r="CL16" s="55">
        <v>80.219780219780219</v>
      </c>
    </row>
    <row r="17" spans="1:90" s="56" customFormat="1" ht="18" x14ac:dyDescent="0.35">
      <c r="A17" s="30" t="s">
        <v>44</v>
      </c>
      <c r="B17" s="31">
        <f>F17+[1]нояб12!B17</f>
        <v>245</v>
      </c>
      <c r="C17" s="31">
        <f>G17+[1]нояб12!C17</f>
        <v>390</v>
      </c>
      <c r="D17" s="32">
        <f t="shared" si="0"/>
        <v>159.18367346938774</v>
      </c>
      <c r="E17" s="32">
        <v>90.194264569842744</v>
      </c>
      <c r="F17" s="33">
        <v>10</v>
      </c>
      <c r="G17" s="34">
        <v>21</v>
      </c>
      <c r="H17" s="35">
        <f t="shared" si="1"/>
        <v>210</v>
      </c>
      <c r="I17" s="36">
        <f>M17+[1]нояб12!I17</f>
        <v>0</v>
      </c>
      <c r="J17" s="36">
        <f>N17+[1]нояб12!J17</f>
        <v>0</v>
      </c>
      <c r="K17" s="32"/>
      <c r="L17" s="32"/>
      <c r="M17" s="33"/>
      <c r="N17" s="37"/>
      <c r="O17" s="32"/>
      <c r="P17" s="31">
        <f t="shared" si="3"/>
        <v>245</v>
      </c>
      <c r="Q17" s="32">
        <f t="shared" si="3"/>
        <v>390</v>
      </c>
      <c r="R17" s="32">
        <f t="shared" si="4"/>
        <v>159.18367346938774</v>
      </c>
      <c r="S17" s="32">
        <v>90.194264569842744</v>
      </c>
      <c r="T17" s="31">
        <f t="shared" si="5"/>
        <v>10</v>
      </c>
      <c r="U17" s="32">
        <f t="shared" si="5"/>
        <v>21</v>
      </c>
      <c r="V17" s="32">
        <f t="shared" si="6"/>
        <v>210</v>
      </c>
      <c r="W17" s="32">
        <f>AA17+[1]нояб12!W17</f>
        <v>51</v>
      </c>
      <c r="X17" s="32">
        <f>AB17+[1]нояб12!X17</f>
        <v>52.900000000000006</v>
      </c>
      <c r="Y17" s="32">
        <f t="shared" si="7"/>
        <v>103.72549019607844</v>
      </c>
      <c r="Z17" s="32">
        <v>92.362344582593266</v>
      </c>
      <c r="AA17" s="33">
        <v>6</v>
      </c>
      <c r="AB17" s="34">
        <v>6</v>
      </c>
      <c r="AC17" s="32">
        <f t="shared" si="8"/>
        <v>100</v>
      </c>
      <c r="AD17" s="32">
        <f>AH17+[1]нояб12!AD17</f>
        <v>0</v>
      </c>
      <c r="AE17" s="32">
        <f>AI17+[1]нояб12!AE17</f>
        <v>0</v>
      </c>
      <c r="AF17" s="32"/>
      <c r="AG17" s="32"/>
      <c r="AH17" s="34"/>
      <c r="AI17" s="32"/>
      <c r="AJ17" s="32"/>
      <c r="AK17" s="31">
        <f t="shared" si="11"/>
        <v>51</v>
      </c>
      <c r="AL17" s="32">
        <f t="shared" si="11"/>
        <v>52.900000000000006</v>
      </c>
      <c r="AM17" s="32">
        <f t="shared" si="12"/>
        <v>103.72549019607844</v>
      </c>
      <c r="AN17" s="32">
        <v>92.362344582593266</v>
      </c>
      <c r="AO17" s="32">
        <f t="shared" si="13"/>
        <v>6</v>
      </c>
      <c r="AP17" s="32">
        <f t="shared" si="13"/>
        <v>6</v>
      </c>
      <c r="AQ17" s="32">
        <f t="shared" si="14"/>
        <v>100</v>
      </c>
      <c r="AR17" s="38">
        <f>AV17+[1]нояб12!AR17</f>
        <v>13273</v>
      </c>
      <c r="AS17" s="39">
        <f>AW17+[1]нояб12!AS17</f>
        <v>12859.6</v>
      </c>
      <c r="AT17" s="39">
        <f t="shared" si="15"/>
        <v>96.885406464250735</v>
      </c>
      <c r="AU17" s="39">
        <v>106.57019444758598</v>
      </c>
      <c r="AV17" s="57">
        <v>1241</v>
      </c>
      <c r="AW17" s="42">
        <v>1244.9000000000001</v>
      </c>
      <c r="AX17" s="41">
        <f t="shared" si="16"/>
        <v>100.31426269137793</v>
      </c>
      <c r="AY17" s="38">
        <f>BC17+[1]нояб12!AY17</f>
        <v>308</v>
      </c>
      <c r="AZ17" s="39">
        <f>BD17+[1]нояб12!AZ17</f>
        <v>252</v>
      </c>
      <c r="BA17" s="39">
        <v>77.064220183486242</v>
      </c>
      <c r="BB17" s="39">
        <v>135.29168390566818</v>
      </c>
      <c r="BC17" s="42">
        <v>34</v>
      </c>
      <c r="BD17" s="41">
        <v>24</v>
      </c>
      <c r="BE17" s="43">
        <f t="shared" si="17"/>
        <v>70.588235294117652</v>
      </c>
      <c r="BF17" s="44">
        <v>480.00000000000006</v>
      </c>
      <c r="BG17" s="44">
        <v>511.6</v>
      </c>
      <c r="BH17" s="45">
        <v>106.58333333333331</v>
      </c>
      <c r="BI17" s="45">
        <v>153.31135750674258</v>
      </c>
      <c r="BJ17" s="58">
        <v>18.600000000000001</v>
      </c>
      <c r="BK17" s="58">
        <v>22.2</v>
      </c>
      <c r="BL17" s="45">
        <v>119.35483870967741</v>
      </c>
      <c r="BM17" s="46">
        <v>99.999999999999972</v>
      </c>
      <c r="BN17" s="42">
        <v>41067</v>
      </c>
      <c r="BO17" s="41">
        <v>39294.699999999997</v>
      </c>
      <c r="BP17" s="41">
        <v>95.684369445053193</v>
      </c>
      <c r="BQ17" s="47">
        <v>17550</v>
      </c>
      <c r="BR17" s="47">
        <v>9041</v>
      </c>
      <c r="BS17" s="48">
        <f t="shared" si="18"/>
        <v>51.515669515669515</v>
      </c>
      <c r="BT17" s="49">
        <v>2400</v>
      </c>
      <c r="BU17" s="47">
        <v>800</v>
      </c>
      <c r="BV17" s="48">
        <f t="shared" si="19"/>
        <v>33.333333333333329</v>
      </c>
      <c r="BW17" s="48">
        <v>444.44444444444446</v>
      </c>
      <c r="BX17" s="50">
        <v>12</v>
      </c>
      <c r="BY17" s="47">
        <v>12</v>
      </c>
      <c r="BZ17" s="48">
        <f t="shared" si="20"/>
        <v>100</v>
      </c>
      <c r="CA17" s="51">
        <v>166.66666666666669</v>
      </c>
      <c r="CB17" s="52"/>
      <c r="CC17" s="49"/>
      <c r="CD17" s="51"/>
      <c r="CE17" s="51"/>
      <c r="CF17" s="53">
        <f>CJ17+[1]нояб12!BN17</f>
        <v>215</v>
      </c>
      <c r="CG17" s="53">
        <f>CK17+[1]нояб12!BO17</f>
        <v>979</v>
      </c>
      <c r="CH17" s="43">
        <f t="shared" si="21"/>
        <v>455.3488372093023</v>
      </c>
      <c r="CI17" s="43">
        <v>423.0260255844729</v>
      </c>
      <c r="CJ17" s="54">
        <v>18</v>
      </c>
      <c r="CK17" s="43">
        <v>13</v>
      </c>
      <c r="CL17" s="55">
        <v>72.222222222222214</v>
      </c>
    </row>
    <row r="18" spans="1:90" s="56" customFormat="1" ht="18" x14ac:dyDescent="0.35">
      <c r="A18" s="30" t="s">
        <v>45</v>
      </c>
      <c r="B18" s="31">
        <f>F18+[1]нояб12!B18</f>
        <v>75</v>
      </c>
      <c r="C18" s="31">
        <f>G18+[1]нояб12!C18</f>
        <v>39.999999999999993</v>
      </c>
      <c r="D18" s="32">
        <f t="shared" si="0"/>
        <v>53.333333333333321</v>
      </c>
      <c r="E18" s="32">
        <v>71.813285457809684</v>
      </c>
      <c r="F18" s="33">
        <v>6</v>
      </c>
      <c r="G18" s="34">
        <v>1.3</v>
      </c>
      <c r="H18" s="35">
        <f t="shared" si="1"/>
        <v>21.666666666666668</v>
      </c>
      <c r="I18" s="36">
        <f>M18+[1]нояб12!I18</f>
        <v>975</v>
      </c>
      <c r="J18" s="36">
        <f>N18+[1]нояб12!J18</f>
        <v>916.5</v>
      </c>
      <c r="K18" s="32">
        <f t="shared" si="2"/>
        <v>94</v>
      </c>
      <c r="L18" s="32">
        <v>98.400257676615851</v>
      </c>
      <c r="M18" s="33">
        <v>48</v>
      </c>
      <c r="N18" s="37">
        <v>28.5</v>
      </c>
      <c r="O18" s="32">
        <f>N18/M18*100</f>
        <v>59.375</v>
      </c>
      <c r="P18" s="31">
        <f t="shared" si="3"/>
        <v>1050</v>
      </c>
      <c r="Q18" s="32">
        <f t="shared" si="3"/>
        <v>956.5</v>
      </c>
      <c r="R18" s="32">
        <f t="shared" si="4"/>
        <v>91.095238095238102</v>
      </c>
      <c r="S18" s="32">
        <v>96.900010130685843</v>
      </c>
      <c r="T18" s="31">
        <f t="shared" si="5"/>
        <v>54</v>
      </c>
      <c r="U18" s="32">
        <f t="shared" si="5"/>
        <v>29.8</v>
      </c>
      <c r="V18" s="32">
        <f t="shared" si="6"/>
        <v>55.185185185185183</v>
      </c>
      <c r="W18" s="32">
        <f>AA18+[1]нояб12!W18</f>
        <v>20</v>
      </c>
      <c r="X18" s="32">
        <f>AB18+[1]нояб12!X18</f>
        <v>20.7</v>
      </c>
      <c r="Y18" s="32">
        <f t="shared" si="7"/>
        <v>103.49999999999999</v>
      </c>
      <c r="Z18" s="32">
        <v>69.731800766283513</v>
      </c>
      <c r="AA18" s="33">
        <v>1</v>
      </c>
      <c r="AB18" s="34">
        <v>2.7</v>
      </c>
      <c r="AC18" s="32">
        <f t="shared" si="8"/>
        <v>270</v>
      </c>
      <c r="AD18" s="32">
        <f>AH18+[1]нояб12!AD18</f>
        <v>30</v>
      </c>
      <c r="AE18" s="32">
        <f>AI18+[1]нояб12!AE18</f>
        <v>28.6</v>
      </c>
      <c r="AF18" s="32">
        <f t="shared" si="9"/>
        <v>95.333333333333343</v>
      </c>
      <c r="AG18" s="32">
        <v>86.666666666666671</v>
      </c>
      <c r="AH18" s="34">
        <v>2</v>
      </c>
      <c r="AI18" s="32"/>
      <c r="AJ18" s="32">
        <f t="shared" si="10"/>
        <v>0</v>
      </c>
      <c r="AK18" s="31">
        <f t="shared" si="11"/>
        <v>50</v>
      </c>
      <c r="AL18" s="32">
        <f t="shared" si="11"/>
        <v>49.3</v>
      </c>
      <c r="AM18" s="32">
        <f t="shared" si="12"/>
        <v>98.6</v>
      </c>
      <c r="AN18" s="32">
        <v>79.187817258883243</v>
      </c>
      <c r="AO18" s="32">
        <f t="shared" si="13"/>
        <v>3</v>
      </c>
      <c r="AP18" s="32">
        <f t="shared" si="13"/>
        <v>2.7</v>
      </c>
      <c r="AQ18" s="32">
        <f t="shared" si="14"/>
        <v>90</v>
      </c>
      <c r="AR18" s="38">
        <f>AV18+[1]нояб12!AR18</f>
        <v>14025</v>
      </c>
      <c r="AS18" s="39">
        <f>AW18+[1]нояб12!AS18</f>
        <v>13557.500000000002</v>
      </c>
      <c r="AT18" s="39">
        <f t="shared" si="15"/>
        <v>96.666666666666686</v>
      </c>
      <c r="AU18" s="39">
        <v>107.90594303719011</v>
      </c>
      <c r="AV18" s="57">
        <v>1336</v>
      </c>
      <c r="AW18" s="42">
        <v>1337.4</v>
      </c>
      <c r="AX18" s="41">
        <f t="shared" si="16"/>
        <v>100.10479041916169</v>
      </c>
      <c r="AY18" s="38">
        <f>BC18+[1]нояб12!AY18</f>
        <v>190</v>
      </c>
      <c r="AZ18" s="39">
        <f>BD18+[1]нояб12!AZ18</f>
        <v>302.39999999999998</v>
      </c>
      <c r="BA18" s="39">
        <v>119.52569169960474</v>
      </c>
      <c r="BB18" s="39">
        <v>127.64883955600403</v>
      </c>
      <c r="BC18" s="42">
        <v>21</v>
      </c>
      <c r="BD18" s="41">
        <v>25</v>
      </c>
      <c r="BE18" s="43">
        <f t="shared" si="17"/>
        <v>119.04761904761905</v>
      </c>
      <c r="BF18" s="44">
        <v>574.70000000000005</v>
      </c>
      <c r="BG18" s="44">
        <v>508.7</v>
      </c>
      <c r="BH18" s="45">
        <v>88.515747346441614</v>
      </c>
      <c r="BI18" s="45">
        <v>137.85907859078591</v>
      </c>
      <c r="BJ18" s="58">
        <v>123</v>
      </c>
      <c r="BK18" s="58">
        <v>56.6</v>
      </c>
      <c r="BL18" s="45">
        <v>46.016260162601633</v>
      </c>
      <c r="BM18" s="46">
        <v>99.966989436619727</v>
      </c>
      <c r="BN18" s="42">
        <v>7912</v>
      </c>
      <c r="BO18" s="41">
        <v>5271.7</v>
      </c>
      <c r="BP18" s="41">
        <v>66.629170879676437</v>
      </c>
      <c r="BQ18" s="47">
        <v>7225</v>
      </c>
      <c r="BR18" s="47">
        <v>2607.1</v>
      </c>
      <c r="BS18" s="48">
        <f t="shared" si="18"/>
        <v>36.084429065743947</v>
      </c>
      <c r="BT18" s="49">
        <v>1500</v>
      </c>
      <c r="BU18" s="47">
        <v>1370</v>
      </c>
      <c r="BV18" s="48">
        <f t="shared" si="19"/>
        <v>91.333333333333329</v>
      </c>
      <c r="BW18" s="48">
        <v>334.14634146341461</v>
      </c>
      <c r="BX18" s="50">
        <v>4</v>
      </c>
      <c r="BY18" s="47">
        <v>7</v>
      </c>
      <c r="BZ18" s="48">
        <f t="shared" si="20"/>
        <v>175</v>
      </c>
      <c r="CA18" s="51">
        <v>100</v>
      </c>
      <c r="CB18" s="52"/>
      <c r="CC18" s="49"/>
      <c r="CD18" s="51"/>
      <c r="CE18" s="51"/>
      <c r="CF18" s="53">
        <f>CJ18+[1]нояб12!BN18</f>
        <v>313</v>
      </c>
      <c r="CG18" s="53">
        <f>CK18+[1]нояб12!BO18</f>
        <v>201.1</v>
      </c>
      <c r="CH18" s="43">
        <f t="shared" si="21"/>
        <v>64.249201277955265</v>
      </c>
      <c r="CI18" s="43">
        <v>63.578880809358196</v>
      </c>
      <c r="CJ18" s="54">
        <v>24</v>
      </c>
      <c r="CK18" s="43">
        <v>16</v>
      </c>
      <c r="CL18" s="55">
        <v>66.666666666666657</v>
      </c>
    </row>
    <row r="19" spans="1:90" s="56" customFormat="1" ht="18" x14ac:dyDescent="0.35">
      <c r="A19" s="30" t="s">
        <v>46</v>
      </c>
      <c r="B19" s="31">
        <f>F19+[1]нояб12!B19</f>
        <v>110</v>
      </c>
      <c r="C19" s="31">
        <f>G19+[1]нояб12!C19</f>
        <v>138.4</v>
      </c>
      <c r="D19" s="32">
        <f t="shared" si="0"/>
        <v>125.81818181818183</v>
      </c>
      <c r="E19" s="32">
        <v>78.192090395480236</v>
      </c>
      <c r="F19" s="33">
        <v>4</v>
      </c>
      <c r="G19" s="34">
        <v>9.6</v>
      </c>
      <c r="H19" s="35">
        <f t="shared" si="1"/>
        <v>240</v>
      </c>
      <c r="I19" s="36">
        <f>M19+[1]нояб12!I19</f>
        <v>21</v>
      </c>
      <c r="J19" s="36">
        <f>N19+[1]нояб12!J19</f>
        <v>28.2</v>
      </c>
      <c r="K19" s="32"/>
      <c r="L19" s="32">
        <v>134.28571428571428</v>
      </c>
      <c r="M19" s="33">
        <v>2</v>
      </c>
      <c r="N19" s="37">
        <v>3.2</v>
      </c>
      <c r="O19" s="32">
        <f>N19/M19*100</f>
        <v>160</v>
      </c>
      <c r="P19" s="31">
        <f t="shared" si="3"/>
        <v>131</v>
      </c>
      <c r="Q19" s="32">
        <f t="shared" si="3"/>
        <v>166.6</v>
      </c>
      <c r="R19" s="32">
        <f t="shared" si="4"/>
        <v>127.17557251908396</v>
      </c>
      <c r="S19" s="32">
        <v>84.141414141414145</v>
      </c>
      <c r="T19" s="31">
        <f t="shared" si="5"/>
        <v>6</v>
      </c>
      <c r="U19" s="32">
        <f t="shared" si="5"/>
        <v>12.8</v>
      </c>
      <c r="V19" s="32">
        <f t="shared" si="6"/>
        <v>213.33333333333334</v>
      </c>
      <c r="W19" s="32">
        <f>AA19+[1]нояб12!W19</f>
        <v>27</v>
      </c>
      <c r="X19" s="32">
        <f>AB19+[1]нояб12!X19</f>
        <v>27.8</v>
      </c>
      <c r="Y19" s="32">
        <f t="shared" si="7"/>
        <v>102.96296296296296</v>
      </c>
      <c r="Z19" s="32">
        <v>132.02846975088968</v>
      </c>
      <c r="AA19" s="33">
        <v>2</v>
      </c>
      <c r="AB19" s="34">
        <v>0.5</v>
      </c>
      <c r="AC19" s="32">
        <f t="shared" si="8"/>
        <v>25</v>
      </c>
      <c r="AD19" s="32">
        <f>AH19+[1]нояб12!AD19</f>
        <v>0</v>
      </c>
      <c r="AE19" s="32">
        <f>AI19+[1]нояб12!AE19</f>
        <v>0</v>
      </c>
      <c r="AF19" s="32"/>
      <c r="AG19" s="32"/>
      <c r="AH19" s="34"/>
      <c r="AI19" s="32"/>
      <c r="AJ19" s="32"/>
      <c r="AK19" s="31">
        <f t="shared" si="11"/>
        <v>27</v>
      </c>
      <c r="AL19" s="32">
        <f t="shared" si="11"/>
        <v>27.8</v>
      </c>
      <c r="AM19" s="32">
        <f t="shared" si="12"/>
        <v>102.96296296296296</v>
      </c>
      <c r="AN19" s="32">
        <v>132.02846975088968</v>
      </c>
      <c r="AO19" s="32">
        <f t="shared" si="13"/>
        <v>2</v>
      </c>
      <c r="AP19" s="32">
        <f t="shared" si="13"/>
        <v>0.5</v>
      </c>
      <c r="AQ19" s="32">
        <f t="shared" si="14"/>
        <v>25</v>
      </c>
      <c r="AR19" s="38">
        <f>AV19+[1]нояб12!AR19</f>
        <v>10250</v>
      </c>
      <c r="AS19" s="39">
        <f>AW19+[1]нояб12!AS19</f>
        <v>9817.7000000000025</v>
      </c>
      <c r="AT19" s="39">
        <f t="shared" si="15"/>
        <v>95.782439024390271</v>
      </c>
      <c r="AU19" s="39">
        <v>109.05786624801684</v>
      </c>
      <c r="AV19" s="57">
        <v>984</v>
      </c>
      <c r="AW19" s="42">
        <v>985.2</v>
      </c>
      <c r="AX19" s="41">
        <f t="shared" si="16"/>
        <v>100.1219512195122</v>
      </c>
      <c r="AY19" s="38">
        <f>BC19+[1]нояб12!AY19</f>
        <v>213</v>
      </c>
      <c r="AZ19" s="39">
        <f>BD19+[1]нояб12!AZ19</f>
        <v>187</v>
      </c>
      <c r="BA19" s="39">
        <v>87.793427230046944</v>
      </c>
      <c r="BB19" s="39">
        <v>131.4814814814815</v>
      </c>
      <c r="BC19" s="42">
        <v>23</v>
      </c>
      <c r="BD19" s="41">
        <v>21</v>
      </c>
      <c r="BE19" s="43">
        <f t="shared" si="17"/>
        <v>91.304347826086953</v>
      </c>
      <c r="BF19" s="44">
        <v>377.49999999999994</v>
      </c>
      <c r="BG19" s="44">
        <v>400.79999999999995</v>
      </c>
      <c r="BH19" s="45">
        <v>106.17218543046359</v>
      </c>
      <c r="BI19" s="45">
        <v>138.63714977516429</v>
      </c>
      <c r="BJ19" s="58">
        <v>26.4</v>
      </c>
      <c r="BK19" s="58">
        <v>31.7</v>
      </c>
      <c r="BL19" s="45">
        <v>120.07575757575756</v>
      </c>
      <c r="BM19" s="46">
        <v>100.03331112591607</v>
      </c>
      <c r="BN19" s="42"/>
      <c r="BO19" s="41"/>
      <c r="BP19" s="41"/>
      <c r="BQ19" s="47">
        <v>1691</v>
      </c>
      <c r="BR19" s="47">
        <v>760.5</v>
      </c>
      <c r="BS19" s="48">
        <f t="shared" si="18"/>
        <v>44.973388527498521</v>
      </c>
      <c r="BT19" s="49">
        <v>1860</v>
      </c>
      <c r="BU19" s="47">
        <v>2459</v>
      </c>
      <c r="BV19" s="48">
        <f t="shared" si="19"/>
        <v>132.2043010752688</v>
      </c>
      <c r="BW19" s="48">
        <v>262.99465240641712</v>
      </c>
      <c r="BX19" s="50">
        <v>6</v>
      </c>
      <c r="BY19" s="47">
        <v>8</v>
      </c>
      <c r="BZ19" s="48">
        <f t="shared" si="20"/>
        <v>133.33333333333331</v>
      </c>
      <c r="CA19" s="51">
        <v>100</v>
      </c>
      <c r="CB19" s="52"/>
      <c r="CC19" s="49"/>
      <c r="CD19" s="51"/>
      <c r="CE19" s="51"/>
      <c r="CF19" s="53">
        <f>CJ19+[1]нояб12!BN19</f>
        <v>83</v>
      </c>
      <c r="CG19" s="53">
        <f>CK19+[1]нояб12!BO19</f>
        <v>239.5</v>
      </c>
      <c r="CH19" s="43">
        <f t="shared" si="21"/>
        <v>288.55421686746985</v>
      </c>
      <c r="CI19" s="43">
        <v>269.10112359550561</v>
      </c>
      <c r="CJ19" s="54">
        <v>7</v>
      </c>
      <c r="CK19" s="43">
        <v>12</v>
      </c>
      <c r="CL19" s="55">
        <v>171.42857142857142</v>
      </c>
    </row>
    <row r="20" spans="1:90" s="56" customFormat="1" ht="18" x14ac:dyDescent="0.35">
      <c r="A20" s="30" t="s">
        <v>47</v>
      </c>
      <c r="B20" s="31">
        <f>F20+[1]нояб12!B20</f>
        <v>230</v>
      </c>
      <c r="C20" s="31">
        <f>G20+[1]нояб12!C20</f>
        <v>242.3</v>
      </c>
      <c r="D20" s="32">
        <f t="shared" si="0"/>
        <v>105.34782608695652</v>
      </c>
      <c r="E20" s="32">
        <v>93.588258014677493</v>
      </c>
      <c r="F20" s="33">
        <v>19</v>
      </c>
      <c r="G20" s="34">
        <v>41.8</v>
      </c>
      <c r="H20" s="35">
        <f t="shared" si="1"/>
        <v>219.99999999999997</v>
      </c>
      <c r="I20" s="36">
        <f>M20+[1]нояб12!I20</f>
        <v>1150</v>
      </c>
      <c r="J20" s="36">
        <f>N20+[1]нояб12!J20</f>
        <v>1139.5</v>
      </c>
      <c r="K20" s="32">
        <f t="shared" si="2"/>
        <v>99.08695652173914</v>
      </c>
      <c r="L20" s="32">
        <v>108.47215611613517</v>
      </c>
      <c r="M20" s="33">
        <v>84</v>
      </c>
      <c r="N20" s="37">
        <v>60</v>
      </c>
      <c r="O20" s="32">
        <f>N20/M20*100</f>
        <v>71.428571428571431</v>
      </c>
      <c r="P20" s="31">
        <f t="shared" si="3"/>
        <v>1380</v>
      </c>
      <c r="Q20" s="32">
        <f t="shared" si="3"/>
        <v>1381.8</v>
      </c>
      <c r="R20" s="32">
        <f t="shared" si="4"/>
        <v>100.1304347826087</v>
      </c>
      <c r="S20" s="32">
        <v>105.52925003818541</v>
      </c>
      <c r="T20" s="31">
        <f t="shared" si="5"/>
        <v>103</v>
      </c>
      <c r="U20" s="32">
        <f t="shared" si="5"/>
        <v>101.8</v>
      </c>
      <c r="V20" s="32">
        <f t="shared" si="6"/>
        <v>98.834951456310677</v>
      </c>
      <c r="W20" s="32">
        <f>AA20+[1]нояб12!W20</f>
        <v>73</v>
      </c>
      <c r="X20" s="32">
        <f>AB20+[1]нояб12!X20</f>
        <v>63</v>
      </c>
      <c r="Y20" s="32">
        <f t="shared" si="7"/>
        <v>86.301369863013704</v>
      </c>
      <c r="Z20" s="32">
        <v>71.156623342523304</v>
      </c>
      <c r="AA20" s="33">
        <v>9</v>
      </c>
      <c r="AB20" s="34">
        <v>9.3000000000000007</v>
      </c>
      <c r="AC20" s="32">
        <f t="shared" si="8"/>
        <v>103.33333333333334</v>
      </c>
      <c r="AD20" s="32">
        <f>AH20+[1]нояб12!AD20</f>
        <v>40</v>
      </c>
      <c r="AE20" s="32">
        <f>AI20+[1]нояб12!AE20</f>
        <v>66.899999999999991</v>
      </c>
      <c r="AF20" s="32">
        <f t="shared" si="9"/>
        <v>167.25</v>
      </c>
      <c r="AG20" s="32">
        <v>147.68211920529802</v>
      </c>
      <c r="AH20" s="34">
        <v>10</v>
      </c>
      <c r="AI20" s="32">
        <v>6.1</v>
      </c>
      <c r="AJ20" s="32">
        <f t="shared" si="10"/>
        <v>61</v>
      </c>
      <c r="AK20" s="31">
        <f t="shared" si="11"/>
        <v>113</v>
      </c>
      <c r="AL20" s="32">
        <f t="shared" si="11"/>
        <v>129.89999999999998</v>
      </c>
      <c r="AM20" s="32">
        <f t="shared" si="12"/>
        <v>114.95575221238936</v>
      </c>
      <c r="AN20" s="32">
        <v>99.695398040668465</v>
      </c>
      <c r="AO20" s="32">
        <f t="shared" si="13"/>
        <v>19</v>
      </c>
      <c r="AP20" s="32">
        <f t="shared" si="13"/>
        <v>15.4</v>
      </c>
      <c r="AQ20" s="32">
        <f t="shared" si="14"/>
        <v>81.05263157894737</v>
      </c>
      <c r="AR20" s="38">
        <f>AV20+[1]нояб12!AR20</f>
        <v>273973</v>
      </c>
      <c r="AS20" s="39">
        <f>AW20+[1]нояб12!AS20</f>
        <v>269576.5</v>
      </c>
      <c r="AT20" s="39">
        <f t="shared" si="15"/>
        <v>98.395279826844245</v>
      </c>
      <c r="AU20" s="39">
        <v>107.88315263941791</v>
      </c>
      <c r="AV20" s="57">
        <v>25324</v>
      </c>
      <c r="AW20" s="42">
        <v>25359.599999999999</v>
      </c>
      <c r="AX20" s="41">
        <f t="shared" si="16"/>
        <v>100.1405781077239</v>
      </c>
      <c r="AY20" s="38">
        <f>BC20+[1]нояб12!AY20</f>
        <v>1466</v>
      </c>
      <c r="AZ20" s="39">
        <f>BD20+[1]нояб12!AZ20</f>
        <v>1281</v>
      </c>
      <c r="BA20" s="39">
        <v>95.81151832460732</v>
      </c>
      <c r="BB20" s="39">
        <v>103.64100059688535</v>
      </c>
      <c r="BC20" s="42">
        <v>163</v>
      </c>
      <c r="BD20" s="41">
        <v>119.3</v>
      </c>
      <c r="BE20" s="43">
        <f t="shared" si="17"/>
        <v>73.190184049079761</v>
      </c>
      <c r="BF20" s="44">
        <v>3674.0000000000005</v>
      </c>
      <c r="BG20" s="44">
        <v>3941.1</v>
      </c>
      <c r="BH20" s="45">
        <v>107.27000544365812</v>
      </c>
      <c r="BI20" s="45">
        <v>129.93636873166068</v>
      </c>
      <c r="BJ20" s="58">
        <v>343.3</v>
      </c>
      <c r="BK20" s="58">
        <v>413.2</v>
      </c>
      <c r="BL20" s="45">
        <v>120.36120011651616</v>
      </c>
      <c r="BM20" s="46">
        <v>99.978094194961656</v>
      </c>
      <c r="BN20" s="42">
        <v>24080</v>
      </c>
      <c r="BO20" s="41">
        <v>24273.200000000001</v>
      </c>
      <c r="BP20" s="41">
        <v>100.80232558139535</v>
      </c>
      <c r="BQ20" s="47">
        <v>10297</v>
      </c>
      <c r="BR20" s="47">
        <v>5011.7</v>
      </c>
      <c r="BS20" s="48">
        <f t="shared" si="18"/>
        <v>48.671457706127995</v>
      </c>
      <c r="BT20" s="49">
        <v>11440</v>
      </c>
      <c r="BU20" s="47">
        <v>17525</v>
      </c>
      <c r="BV20" s="48">
        <f t="shared" si="19"/>
        <v>153.19055944055944</v>
      </c>
      <c r="BW20" s="48">
        <v>253.9</v>
      </c>
      <c r="BX20" s="50">
        <v>11</v>
      </c>
      <c r="BY20" s="47">
        <v>11</v>
      </c>
      <c r="BZ20" s="48">
        <f t="shared" si="20"/>
        <v>100</v>
      </c>
      <c r="CA20" s="51">
        <v>181.81818181818181</v>
      </c>
      <c r="CB20" s="52">
        <v>730</v>
      </c>
      <c r="CC20" s="49">
        <v>617</v>
      </c>
      <c r="CD20" s="51">
        <v>84.520547945205479</v>
      </c>
      <c r="CE20" s="51">
        <v>61.332007952286283</v>
      </c>
      <c r="CF20" s="53">
        <f>CJ20+[1]нояб12!BN20</f>
        <v>3584</v>
      </c>
      <c r="CG20" s="53">
        <f>CK20+[1]нояб12!BO20</f>
        <v>4356.2</v>
      </c>
      <c r="CH20" s="43">
        <f t="shared" si="21"/>
        <v>121.54575892857142</v>
      </c>
      <c r="CI20" s="43">
        <v>104.54294559504669</v>
      </c>
      <c r="CJ20" s="54">
        <v>316</v>
      </c>
      <c r="CK20" s="43">
        <v>418.5</v>
      </c>
      <c r="CL20" s="55">
        <v>132.4367088607595</v>
      </c>
    </row>
    <row r="21" spans="1:90" s="56" customFormat="1" ht="18" x14ac:dyDescent="0.35">
      <c r="A21" s="30" t="s">
        <v>48</v>
      </c>
      <c r="B21" s="31">
        <f>F21+[1]нояб12!B21</f>
        <v>218</v>
      </c>
      <c r="C21" s="31">
        <f>G21+[1]нояб12!C21</f>
        <v>259.5</v>
      </c>
      <c r="D21" s="32">
        <f t="shared" si="0"/>
        <v>119.03669724770643</v>
      </c>
      <c r="E21" s="32">
        <v>92.579379236532276</v>
      </c>
      <c r="F21" s="33">
        <v>12</v>
      </c>
      <c r="G21" s="34">
        <v>13.2</v>
      </c>
      <c r="H21" s="35">
        <f t="shared" si="1"/>
        <v>109.99999999999999</v>
      </c>
      <c r="I21" s="36">
        <f>M21+[1]нояб12!I21</f>
        <v>0</v>
      </c>
      <c r="J21" s="36">
        <f>N21+[1]нояб12!J21</f>
        <v>0</v>
      </c>
      <c r="K21" s="32"/>
      <c r="L21" s="32"/>
      <c r="M21" s="33"/>
      <c r="N21" s="37"/>
      <c r="O21" s="32"/>
      <c r="P21" s="31">
        <f t="shared" si="3"/>
        <v>218</v>
      </c>
      <c r="Q21" s="32">
        <f t="shared" si="3"/>
        <v>259.5</v>
      </c>
      <c r="R21" s="32">
        <f t="shared" si="4"/>
        <v>119.03669724770643</v>
      </c>
      <c r="S21" s="32">
        <v>92.579379236532276</v>
      </c>
      <c r="T21" s="31">
        <f t="shared" si="5"/>
        <v>12</v>
      </c>
      <c r="U21" s="32">
        <f t="shared" si="5"/>
        <v>13.2</v>
      </c>
      <c r="V21" s="32">
        <f t="shared" si="6"/>
        <v>109.99999999999999</v>
      </c>
      <c r="W21" s="32">
        <f>AA21+[1]нояб12!W21</f>
        <v>33</v>
      </c>
      <c r="X21" s="32">
        <f>AB21+[1]нояб12!X21</f>
        <v>51.300000000000004</v>
      </c>
      <c r="Y21" s="32">
        <f t="shared" si="7"/>
        <v>155.45454545454547</v>
      </c>
      <c r="Z21" s="32">
        <v>117.02637889688251</v>
      </c>
      <c r="AA21" s="33">
        <v>1</v>
      </c>
      <c r="AB21" s="34">
        <v>4.2</v>
      </c>
      <c r="AC21" s="32">
        <f t="shared" si="8"/>
        <v>420</v>
      </c>
      <c r="AD21" s="32">
        <f>AH21+[1]нояб12!AD21</f>
        <v>0</v>
      </c>
      <c r="AE21" s="32">
        <f>AI21+[1]нояб12!AE21</f>
        <v>0</v>
      </c>
      <c r="AF21" s="32"/>
      <c r="AG21" s="32"/>
      <c r="AH21" s="34"/>
      <c r="AI21" s="32"/>
      <c r="AJ21" s="32"/>
      <c r="AK21" s="31">
        <f t="shared" si="11"/>
        <v>33</v>
      </c>
      <c r="AL21" s="32">
        <f t="shared" si="11"/>
        <v>51.300000000000004</v>
      </c>
      <c r="AM21" s="32">
        <f t="shared" si="12"/>
        <v>155.45454545454547</v>
      </c>
      <c r="AN21" s="32">
        <v>117.02637889688251</v>
      </c>
      <c r="AO21" s="32">
        <f t="shared" si="13"/>
        <v>1</v>
      </c>
      <c r="AP21" s="32">
        <f t="shared" si="13"/>
        <v>4.2</v>
      </c>
      <c r="AQ21" s="32">
        <f t="shared" si="14"/>
        <v>420</v>
      </c>
      <c r="AR21" s="38">
        <f>AV21+[1]нояб12!AR21</f>
        <v>50333</v>
      </c>
      <c r="AS21" s="39">
        <f>AW21+[1]нояб12!AS21</f>
        <v>48654.3</v>
      </c>
      <c r="AT21" s="39">
        <f t="shared" si="15"/>
        <v>96.664812349750662</v>
      </c>
      <c r="AU21" s="39">
        <v>105.34003618642843</v>
      </c>
      <c r="AV21" s="57">
        <v>4656</v>
      </c>
      <c r="AW21" s="42">
        <v>4661.1000000000004</v>
      </c>
      <c r="AX21" s="41">
        <f t="shared" si="16"/>
        <v>100.10953608247424</v>
      </c>
      <c r="AY21" s="38">
        <f>BC21+[1]нояб12!AY21</f>
        <v>1000</v>
      </c>
      <c r="AZ21" s="39">
        <f>BD21+[1]нояб12!AZ21</f>
        <v>1456.9</v>
      </c>
      <c r="BA21" s="39">
        <v>88.943833943833951</v>
      </c>
      <c r="BB21" s="39">
        <v>100.0916590284143</v>
      </c>
      <c r="BC21" s="42">
        <v>111</v>
      </c>
      <c r="BD21" s="41">
        <v>92.2</v>
      </c>
      <c r="BE21" s="43">
        <f t="shared" si="17"/>
        <v>83.063063063063069</v>
      </c>
      <c r="BF21" s="44">
        <v>1216.1999999999998</v>
      </c>
      <c r="BG21" s="44">
        <v>1328.8000000000002</v>
      </c>
      <c r="BH21" s="45">
        <v>109.25834566683115</v>
      </c>
      <c r="BI21" s="45">
        <v>97.820965842167269</v>
      </c>
      <c r="BJ21" s="58">
        <v>109.1</v>
      </c>
      <c r="BK21" s="58">
        <v>131.4</v>
      </c>
      <c r="BL21" s="45">
        <v>120.43996333638864</v>
      </c>
      <c r="BM21" s="46">
        <v>100</v>
      </c>
      <c r="BN21" s="42"/>
      <c r="BO21" s="41"/>
      <c r="BP21" s="41"/>
      <c r="BQ21" s="47"/>
      <c r="BR21" s="47"/>
      <c r="BS21" s="48"/>
      <c r="BT21" s="49">
        <v>6600</v>
      </c>
      <c r="BU21" s="47">
        <v>9045</v>
      </c>
      <c r="BV21" s="48">
        <f t="shared" si="19"/>
        <v>137.04545454545453</v>
      </c>
      <c r="BW21" s="48">
        <v>176.72919109026964</v>
      </c>
      <c r="BX21" s="50">
        <v>12</v>
      </c>
      <c r="BY21" s="47">
        <v>13</v>
      </c>
      <c r="BZ21" s="48">
        <f t="shared" si="20"/>
        <v>108.33333333333333</v>
      </c>
      <c r="CA21" s="51">
        <v>153.84615384615387</v>
      </c>
      <c r="CB21" s="52">
        <v>990</v>
      </c>
      <c r="CC21" s="49">
        <v>526</v>
      </c>
      <c r="CD21" s="51">
        <v>53.131313131313128</v>
      </c>
      <c r="CE21" s="51">
        <v>252.88461538461539</v>
      </c>
      <c r="CF21" s="53">
        <f>CJ21+[1]нояб12!BN21</f>
        <v>991</v>
      </c>
      <c r="CG21" s="53">
        <f>CK21+[1]нояб12!BO21</f>
        <v>665.8</v>
      </c>
      <c r="CH21" s="43">
        <f t="shared" si="21"/>
        <v>67.184661957618559</v>
      </c>
      <c r="CI21" s="43">
        <v>98.930561831601153</v>
      </c>
      <c r="CJ21" s="54">
        <v>85</v>
      </c>
      <c r="CK21" s="43">
        <v>22</v>
      </c>
      <c r="CL21" s="55">
        <v>25.882352941176475</v>
      </c>
    </row>
    <row r="22" spans="1:90" s="56" customFormat="1" ht="18" x14ac:dyDescent="0.35">
      <c r="A22" s="30" t="s">
        <v>49</v>
      </c>
      <c r="B22" s="31">
        <f>F22+[1]нояб12!B22</f>
        <v>150</v>
      </c>
      <c r="C22" s="31">
        <f>G22+[1]нояб12!C22</f>
        <v>154.80000000000001</v>
      </c>
      <c r="D22" s="32">
        <f t="shared" si="0"/>
        <v>103.2</v>
      </c>
      <c r="E22" s="32">
        <v>100.7156798959011</v>
      </c>
      <c r="F22" s="33">
        <v>8</v>
      </c>
      <c r="G22" s="34">
        <v>26.3</v>
      </c>
      <c r="H22" s="35">
        <f t="shared" si="1"/>
        <v>328.75</v>
      </c>
      <c r="I22" s="36">
        <f>M22+[1]нояб12!I22</f>
        <v>100</v>
      </c>
      <c r="J22" s="36">
        <f>N22+[1]нояб12!J22</f>
        <v>87.500000000000014</v>
      </c>
      <c r="K22" s="32">
        <f t="shared" si="2"/>
        <v>87.500000000000014</v>
      </c>
      <c r="L22" s="32">
        <v>91.719077568134182</v>
      </c>
      <c r="M22" s="33">
        <v>3</v>
      </c>
      <c r="N22" s="37">
        <v>0.3</v>
      </c>
      <c r="O22" s="32">
        <f>N22/M22*100</f>
        <v>10</v>
      </c>
      <c r="P22" s="31">
        <f t="shared" si="3"/>
        <v>250</v>
      </c>
      <c r="Q22" s="32">
        <f t="shared" si="3"/>
        <v>242.3</v>
      </c>
      <c r="R22" s="32">
        <f t="shared" si="4"/>
        <v>96.92</v>
      </c>
      <c r="S22" s="32">
        <v>97.270172621437183</v>
      </c>
      <c r="T22" s="31">
        <f t="shared" si="5"/>
        <v>11</v>
      </c>
      <c r="U22" s="32">
        <f t="shared" si="5"/>
        <v>26.6</v>
      </c>
      <c r="V22" s="32">
        <f t="shared" si="6"/>
        <v>241.81818181818184</v>
      </c>
      <c r="W22" s="32">
        <f>AA22+[1]нояб12!W22</f>
        <v>31</v>
      </c>
      <c r="X22" s="32">
        <f>AB22+[1]нояб12!X22</f>
        <v>31.3</v>
      </c>
      <c r="Y22" s="32">
        <f t="shared" si="7"/>
        <v>100.96774193548387</v>
      </c>
      <c r="Z22" s="32">
        <v>88.668555240793211</v>
      </c>
      <c r="AA22" s="33">
        <v>4</v>
      </c>
      <c r="AB22" s="34">
        <v>12.8</v>
      </c>
      <c r="AC22" s="32">
        <f t="shared" si="8"/>
        <v>320</v>
      </c>
      <c r="AD22" s="32">
        <v>5</v>
      </c>
      <c r="AE22" s="32">
        <f>AI22+[1]нояб12!AE22</f>
        <v>0</v>
      </c>
      <c r="AF22" s="32"/>
      <c r="AG22" s="32">
        <v>0</v>
      </c>
      <c r="AH22" s="34"/>
      <c r="AI22" s="32"/>
      <c r="AJ22" s="32"/>
      <c r="AK22" s="31">
        <f t="shared" si="11"/>
        <v>36</v>
      </c>
      <c r="AL22" s="32">
        <f t="shared" si="11"/>
        <v>31.3</v>
      </c>
      <c r="AM22" s="32">
        <f t="shared" si="12"/>
        <v>86.944444444444443</v>
      </c>
      <c r="AN22" s="32">
        <v>76.715686274509807</v>
      </c>
      <c r="AO22" s="32">
        <f t="shared" si="13"/>
        <v>4</v>
      </c>
      <c r="AP22" s="32">
        <f t="shared" si="13"/>
        <v>12.8</v>
      </c>
      <c r="AQ22" s="32"/>
      <c r="AR22" s="38">
        <f>AV22+[1]нояб12!AR22</f>
        <v>15943</v>
      </c>
      <c r="AS22" s="39">
        <f>AW22+[1]нояб12!AS22</f>
        <v>15423.699999999997</v>
      </c>
      <c r="AT22" s="39">
        <f t="shared" si="15"/>
        <v>96.742771122122534</v>
      </c>
      <c r="AU22" s="39">
        <v>104.62594161329373</v>
      </c>
      <c r="AV22" s="57">
        <v>1456</v>
      </c>
      <c r="AW22" s="42">
        <v>1458.6999999999998</v>
      </c>
      <c r="AX22" s="41">
        <f t="shared" si="16"/>
        <v>100.18543956043955</v>
      </c>
      <c r="AY22" s="38">
        <f>BC22+[1]нояб12!AY22</f>
        <v>380</v>
      </c>
      <c r="AZ22" s="39">
        <f>BD22+[1]нояб12!AZ22</f>
        <v>532.5</v>
      </c>
      <c r="BA22" s="39">
        <v>90.715502555366271</v>
      </c>
      <c r="BB22" s="39">
        <v>140.93637454981993</v>
      </c>
      <c r="BC22" s="42">
        <v>42</v>
      </c>
      <c r="BD22" s="41">
        <v>49</v>
      </c>
      <c r="BE22" s="43">
        <f t="shared" si="17"/>
        <v>116.66666666666667</v>
      </c>
      <c r="BF22" s="44">
        <v>396.8</v>
      </c>
      <c r="BG22" s="44">
        <v>345.50000000000006</v>
      </c>
      <c r="BH22" s="45">
        <v>87.071572580645167</v>
      </c>
      <c r="BI22" s="45">
        <v>121.27062127062129</v>
      </c>
      <c r="BJ22" s="58">
        <v>68</v>
      </c>
      <c r="BK22" s="58">
        <v>20.8</v>
      </c>
      <c r="BL22" s="45">
        <v>30.588235294117649</v>
      </c>
      <c r="BM22" s="46">
        <v>100.02095557418274</v>
      </c>
      <c r="BN22" s="42"/>
      <c r="BO22" s="41"/>
      <c r="BP22" s="41"/>
      <c r="BQ22" s="47">
        <v>5660</v>
      </c>
      <c r="BR22" s="47">
        <v>1533.2</v>
      </c>
      <c r="BS22" s="48">
        <f t="shared" si="18"/>
        <v>27.088339222614842</v>
      </c>
      <c r="BT22" s="49">
        <v>3440</v>
      </c>
      <c r="BU22" s="47">
        <v>1075</v>
      </c>
      <c r="BV22" s="48">
        <f t="shared" si="19"/>
        <v>31.25</v>
      </c>
      <c r="BW22" s="48">
        <v>44.86644407345576</v>
      </c>
      <c r="BX22" s="50">
        <v>7</v>
      </c>
      <c r="BY22" s="47">
        <v>7</v>
      </c>
      <c r="BZ22" s="48">
        <f t="shared" si="20"/>
        <v>100</v>
      </c>
      <c r="CA22" s="51">
        <v>114.28571428571428</v>
      </c>
      <c r="CB22" s="49"/>
      <c r="CC22" s="49"/>
      <c r="CD22" s="51"/>
      <c r="CE22" s="51"/>
      <c r="CF22" s="53">
        <f>CJ22+[1]нояб12!BN22</f>
        <v>306</v>
      </c>
      <c r="CG22" s="53">
        <f>CK22+[1]нояб12!BO22</f>
        <v>292</v>
      </c>
      <c r="CH22" s="43">
        <f t="shared" si="21"/>
        <v>95.424836601307192</v>
      </c>
      <c r="CI22" s="43">
        <v>100.68965517241379</v>
      </c>
      <c r="CJ22" s="54">
        <v>25</v>
      </c>
      <c r="CK22" s="43">
        <v>18</v>
      </c>
      <c r="CL22" s="55">
        <v>72</v>
      </c>
    </row>
    <row r="23" spans="1:90" s="56" customFormat="1" ht="18" x14ac:dyDescent="0.35">
      <c r="A23" s="30" t="s">
        <v>50</v>
      </c>
      <c r="B23" s="31">
        <f>SUM(B9:B22)</f>
        <v>2640</v>
      </c>
      <c r="C23" s="32">
        <f>SUM(C9:C22)</f>
        <v>2778.7000000000003</v>
      </c>
      <c r="D23" s="32">
        <f t="shared" si="0"/>
        <v>105.2537878787879</v>
      </c>
      <c r="E23" s="32">
        <v>87.609168584670684</v>
      </c>
      <c r="F23" s="40">
        <v>150</v>
      </c>
      <c r="G23" s="60">
        <v>211.59999999999997</v>
      </c>
      <c r="H23" s="35">
        <f t="shared" si="1"/>
        <v>141.06666666666666</v>
      </c>
      <c r="I23" s="37">
        <f>SUM(I9:I22)</f>
        <v>18579</v>
      </c>
      <c r="J23" s="61">
        <f>SUM(J9:J22)</f>
        <v>19460.899999999998</v>
      </c>
      <c r="K23" s="32">
        <f t="shared" si="2"/>
        <v>104.74675709133967</v>
      </c>
      <c r="L23" s="32">
        <v>110.2</v>
      </c>
      <c r="M23" s="40">
        <f>SUM(M9:M22)</f>
        <v>1497</v>
      </c>
      <c r="N23" s="60">
        <f>SUM(N9:N22)</f>
        <v>1373.5</v>
      </c>
      <c r="O23" s="32">
        <f>N23/M23*100</f>
        <v>91.750167000668</v>
      </c>
      <c r="P23" s="31">
        <f t="shared" si="3"/>
        <v>21219</v>
      </c>
      <c r="Q23" s="32">
        <f t="shared" si="3"/>
        <v>22239.599999999999</v>
      </c>
      <c r="R23" s="32">
        <f t="shared" si="4"/>
        <v>104.80984023752298</v>
      </c>
      <c r="S23" s="32">
        <v>106.77075081735823</v>
      </c>
      <c r="T23" s="31">
        <f t="shared" si="5"/>
        <v>1647</v>
      </c>
      <c r="U23" s="32">
        <f t="shared" si="5"/>
        <v>1585.1</v>
      </c>
      <c r="V23" s="32">
        <f t="shared" si="6"/>
        <v>96.241651487553128</v>
      </c>
      <c r="W23" s="32">
        <f>SUM(W9:W22)</f>
        <v>592</v>
      </c>
      <c r="X23" s="32">
        <f>AB23+[1]нояб12!X23</f>
        <v>616.4</v>
      </c>
      <c r="Y23" s="32">
        <f t="shared" si="7"/>
        <v>104.12162162162161</v>
      </c>
      <c r="Z23" s="31">
        <v>86.218231155497747</v>
      </c>
      <c r="AA23" s="60">
        <f>SUM(AA9:AA22)</f>
        <v>45</v>
      </c>
      <c r="AB23" s="60">
        <f>SUM(AB9:AB22)</f>
        <v>71.8</v>
      </c>
      <c r="AC23" s="32">
        <f t="shared" si="8"/>
        <v>159.55555555555554</v>
      </c>
      <c r="AD23" s="32">
        <f>SUM(AD9:AD22)</f>
        <v>5203</v>
      </c>
      <c r="AE23" s="32">
        <f>AI23+[1]нояб12!AE23</f>
        <v>5312.5000000000009</v>
      </c>
      <c r="AF23" s="32">
        <f t="shared" si="9"/>
        <v>102.10455506438593</v>
      </c>
      <c r="AG23" s="32">
        <v>107.5</v>
      </c>
      <c r="AH23" s="31">
        <f>SUM(AH9:AH22)</f>
        <v>476</v>
      </c>
      <c r="AI23" s="32">
        <f>SUM(AI9:AI22)</f>
        <v>361.10000000000008</v>
      </c>
      <c r="AJ23" s="32">
        <f>AI23/AH23*100</f>
        <v>75.861344537815143</v>
      </c>
      <c r="AK23" s="31">
        <f t="shared" si="11"/>
        <v>5795</v>
      </c>
      <c r="AL23" s="32">
        <f>AE23+X23</f>
        <v>5928.9000000000005</v>
      </c>
      <c r="AM23" s="32">
        <f t="shared" si="12"/>
        <v>102.31061259706644</v>
      </c>
      <c r="AN23" s="32">
        <v>104.80773140201487</v>
      </c>
      <c r="AO23" s="32">
        <f t="shared" si="13"/>
        <v>521</v>
      </c>
      <c r="AP23" s="32">
        <f t="shared" si="13"/>
        <v>432.90000000000009</v>
      </c>
      <c r="AQ23" s="32">
        <f t="shared" si="14"/>
        <v>83.090211132437645</v>
      </c>
      <c r="AR23" s="38">
        <f>SUM(AR9:AR22)</f>
        <v>925637</v>
      </c>
      <c r="AS23" s="39">
        <f>SUM(AS9:AS22)</f>
        <v>927313.69999999984</v>
      </c>
      <c r="AT23" s="39">
        <f t="shared" si="15"/>
        <v>100.18114012296395</v>
      </c>
      <c r="AU23" s="39">
        <v>109.52984747480072</v>
      </c>
      <c r="AV23" s="57">
        <v>85683</v>
      </c>
      <c r="AW23" s="41">
        <v>94415.400000000009</v>
      </c>
      <c r="AX23" s="41">
        <f t="shared" si="16"/>
        <v>110.19151990476526</v>
      </c>
      <c r="AY23" s="38">
        <f>SUM(AY9:AY22)</f>
        <v>12567</v>
      </c>
      <c r="AZ23" s="39">
        <f>SUM(AZ9:AZ22)</f>
        <v>15703.199999999999</v>
      </c>
      <c r="BA23" s="39">
        <v>103.6692765755179</v>
      </c>
      <c r="BB23" s="39">
        <v>118.77677346910451</v>
      </c>
      <c r="BC23" s="42">
        <f>SUM(BC9:BC22)</f>
        <v>1399</v>
      </c>
      <c r="BD23" s="41">
        <f>SUM(BD9:BD22)</f>
        <v>1533.8</v>
      </c>
      <c r="BE23" s="43">
        <f t="shared" si="17"/>
        <v>109.63545389563973</v>
      </c>
      <c r="BF23" s="45">
        <v>22521.5</v>
      </c>
      <c r="BG23" s="45">
        <v>23319.000000000004</v>
      </c>
      <c r="BH23" s="45">
        <v>103.5410607641587</v>
      </c>
      <c r="BI23" s="45">
        <v>125.49443807617173</v>
      </c>
      <c r="BJ23" s="43">
        <v>2267.2999999999997</v>
      </c>
      <c r="BK23" s="43">
        <v>2361.4000000000005</v>
      </c>
      <c r="BL23" s="45">
        <v>104.15031094253079</v>
      </c>
      <c r="BM23" s="46">
        <v>103.33863186056664</v>
      </c>
      <c r="BN23" s="42">
        <v>137600</v>
      </c>
      <c r="BO23" s="62">
        <v>148527.29999999999</v>
      </c>
      <c r="BP23" s="41">
        <v>107.94135174418604</v>
      </c>
      <c r="BQ23" s="63">
        <v>95463</v>
      </c>
      <c r="BR23" s="64">
        <f>SUM(BR9:BR22)</f>
        <v>51587.19999999999</v>
      </c>
      <c r="BS23" s="48">
        <f t="shared" si="18"/>
        <v>54.038947026596688</v>
      </c>
      <c r="BT23" s="49">
        <f>SUM(BT9:BT22)</f>
        <v>124600</v>
      </c>
      <c r="BU23" s="47">
        <v>101407</v>
      </c>
      <c r="BV23" s="48">
        <f t="shared" si="19"/>
        <v>81.386035313001599</v>
      </c>
      <c r="BW23" s="48">
        <v>178.5</v>
      </c>
      <c r="BX23" s="65">
        <v>128</v>
      </c>
      <c r="BY23" s="66">
        <v>128</v>
      </c>
      <c r="BZ23" s="67">
        <f t="shared" si="20"/>
        <v>100</v>
      </c>
      <c r="CA23" s="68">
        <v>157.03125</v>
      </c>
      <c r="CB23" s="49">
        <v>4600</v>
      </c>
      <c r="CC23" s="69">
        <v>4667</v>
      </c>
      <c r="CD23" s="51">
        <v>101.45652173913045</v>
      </c>
      <c r="CE23" s="51">
        <v>108.53488372093022</v>
      </c>
      <c r="CF23" s="53">
        <f>CJ23+[1]нояб12!BN23</f>
        <v>18284</v>
      </c>
      <c r="CG23" s="70">
        <f>CK23+[1]нояб12!BO23</f>
        <v>19253.7</v>
      </c>
      <c r="CH23" s="43">
        <f t="shared" si="21"/>
        <v>105.3035440822577</v>
      </c>
      <c r="CI23" s="43">
        <v>108.71470274360115</v>
      </c>
      <c r="CJ23" s="71">
        <v>1573</v>
      </c>
      <c r="CK23" s="55">
        <v>1618.6</v>
      </c>
      <c r="CL23" s="55">
        <v>102.89891926255561</v>
      </c>
    </row>
    <row r="24" spans="1:90" s="56" customFormat="1" ht="18" x14ac:dyDescent="0.35">
      <c r="A24" s="72" t="s">
        <v>51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4">
        <v>41087.299999999996</v>
      </c>
      <c r="BG24" s="74">
        <v>42984.6</v>
      </c>
      <c r="BH24" s="45">
        <v>104.61772859253347</v>
      </c>
      <c r="BI24" s="39">
        <v>104.68193297468954</v>
      </c>
      <c r="BJ24" s="43">
        <v>5328.7</v>
      </c>
      <c r="BK24" s="43">
        <v>5576.4</v>
      </c>
      <c r="BL24" s="45">
        <v>104.64841330906225</v>
      </c>
      <c r="BM24" s="73"/>
      <c r="BN24" s="42"/>
      <c r="BO24" s="41"/>
      <c r="BP24" s="41"/>
      <c r="BQ24" s="75"/>
      <c r="BR24" s="75"/>
      <c r="BS24" s="76"/>
      <c r="BT24" s="77"/>
      <c r="BU24" s="78"/>
      <c r="BV24" s="79"/>
      <c r="BW24" s="79"/>
      <c r="BX24" s="80"/>
      <c r="BY24" s="77"/>
      <c r="BZ24" s="81"/>
      <c r="CA24" s="81"/>
      <c r="CB24" s="80"/>
      <c r="CC24" s="77"/>
      <c r="CD24" s="81"/>
      <c r="CE24" s="81"/>
    </row>
    <row r="25" spans="1:90" s="56" customFormat="1" ht="18" x14ac:dyDescent="0.35">
      <c r="A25" s="72" t="s">
        <v>52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4">
        <v>63608.800000000003</v>
      </c>
      <c r="BG25" s="74">
        <v>66303.599999999991</v>
      </c>
      <c r="BH25" s="45">
        <v>104.23652073298032</v>
      </c>
      <c r="BI25" s="45">
        <v>111.16595522082761</v>
      </c>
      <c r="BJ25" s="43">
        <v>7596</v>
      </c>
      <c r="BK25" s="43">
        <v>7937.8</v>
      </c>
      <c r="BL25" s="45">
        <v>104.49973670352817</v>
      </c>
      <c r="BM25" s="73"/>
      <c r="BN25" s="42"/>
      <c r="BO25" s="41"/>
      <c r="BP25" s="41"/>
      <c r="BQ25" s="82"/>
      <c r="BR25" s="82"/>
      <c r="BS25" s="76"/>
      <c r="BT25" s="77"/>
      <c r="BU25" s="81"/>
      <c r="BV25" s="79"/>
      <c r="BW25" s="79"/>
      <c r="BX25" s="80"/>
      <c r="BY25" s="80"/>
      <c r="BZ25" s="81"/>
      <c r="CA25" s="81"/>
      <c r="CB25" s="80"/>
      <c r="CC25" s="80"/>
      <c r="CD25" s="81"/>
      <c r="CE25" s="81"/>
    </row>
    <row r="26" spans="1:90" s="56" customFormat="1" ht="18" x14ac:dyDescent="0.35">
      <c r="A26" s="83"/>
      <c r="BF26" s="84"/>
      <c r="BG26" s="84"/>
      <c r="BH26" s="84"/>
      <c r="BI26" s="84"/>
      <c r="BJ26" s="84"/>
      <c r="BK26" s="84"/>
      <c r="BL26" s="84"/>
      <c r="BM26" s="84"/>
      <c r="BN26" s="85"/>
      <c r="BO26" s="86"/>
      <c r="BP26" s="85"/>
      <c r="BQ26" s="85"/>
      <c r="BR26" s="85"/>
      <c r="BS26" s="85"/>
      <c r="BT26" s="85"/>
      <c r="BU26" s="85"/>
      <c r="BV26" s="85"/>
      <c r="BW26" s="85"/>
      <c r="BX26" s="87"/>
      <c r="BY26" s="87"/>
      <c r="BZ26" s="87"/>
      <c r="CA26" s="87"/>
    </row>
    <row r="27" spans="1:90" s="56" customFormat="1" ht="14.25" customHeight="1" x14ac:dyDescent="0.35">
      <c r="A27" s="83"/>
      <c r="BF27" s="84"/>
      <c r="BG27" s="84"/>
      <c r="BH27" s="84"/>
      <c r="BI27" s="84"/>
      <c r="BJ27" s="84"/>
      <c r="BK27" s="88"/>
      <c r="BL27" s="88"/>
      <c r="BM27" s="88"/>
      <c r="BN27" s="89"/>
      <c r="BO27" s="89"/>
      <c r="BP27" s="89"/>
      <c r="BQ27" s="89"/>
      <c r="BR27" s="89"/>
      <c r="BS27" s="89"/>
      <c r="BT27" s="85"/>
      <c r="BU27" s="85"/>
      <c r="BV27" s="85"/>
      <c r="BW27" s="85"/>
    </row>
    <row r="28" spans="1:90" x14ac:dyDescent="0.25">
      <c r="C28" s="1"/>
    </row>
  </sheetData>
  <mergeCells count="3">
    <mergeCell ref="BX6:CA6"/>
    <mergeCell ref="CB6:CE6"/>
    <mergeCell ref="CF6:CL6"/>
  </mergeCells>
  <pageMargins left="0.2" right="0.2" top="0.48" bottom="1" header="0.5" footer="0.5"/>
  <pageSetup paperSize="9" scale="57" fitToWidth="0" orientation="landscape" r:id="rId1"/>
  <headerFooter alignWithMargins="0"/>
  <colBreaks count="4" manualBreakCount="4">
    <brk id="22" max="26" man="1"/>
    <brk id="43" max="26" man="1"/>
    <brk id="65" max="26" man="1"/>
    <brk id="90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дек09</vt:lpstr>
      <vt:lpstr>дек09!Заголовки_для_печати</vt:lpstr>
      <vt:lpstr>дек09!Область_печати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2013-02-06T10:54:42Z</dcterms:created>
  <dcterms:modified xsi:type="dcterms:W3CDTF">2013-02-06T10:55:33Z</dcterms:modified>
</cp:coreProperties>
</file>