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95" activeTab="0"/>
  </bookViews>
  <sheets>
    <sheet name="сентябрь09" sheetId="1" r:id="rId1"/>
  </sheets>
  <externalReferences>
    <externalReference r:id="rId4"/>
  </externalReferences>
  <definedNames>
    <definedName name="_xlnm.Print_Titles" localSheetId="0">'сентябрь09'!$A:$A</definedName>
    <definedName name="Заголовки_для_печти">#REF!</definedName>
    <definedName name="_xlnm.Print_Area" localSheetId="0">'сентябрь09'!$A$1:$CA$25</definedName>
  </definedNames>
  <calcPr fullCalcOnLoad="1"/>
</workbook>
</file>

<file path=xl/sharedStrings.xml><?xml version="1.0" encoding="utf-8"?>
<sst xmlns="http://schemas.openxmlformats.org/spreadsheetml/2006/main" count="171" uniqueCount="49">
  <si>
    <t>Информация</t>
  </si>
  <si>
    <t xml:space="preserve">           Информация</t>
  </si>
  <si>
    <t>о выполнении основных социально-экономических показателей</t>
  </si>
  <si>
    <t>за январь-сентябрь 2010 года по Ичалковскому району</t>
  </si>
  <si>
    <t>январь-сентябрь 2010года</t>
  </si>
  <si>
    <t xml:space="preserve">Наименование </t>
  </si>
  <si>
    <t>Молоко от населения</t>
  </si>
  <si>
    <t>Молоко от СХПК</t>
  </si>
  <si>
    <t>Молоко от СХПК и населения</t>
  </si>
  <si>
    <t>Мясо от населения</t>
  </si>
  <si>
    <t>Мясо от СХПК</t>
  </si>
  <si>
    <t>Мясо от СХПК и населения</t>
  </si>
  <si>
    <t>Товарооборот</t>
  </si>
  <si>
    <t>Водка</t>
  </si>
  <si>
    <t>Собственные доходы</t>
  </si>
  <si>
    <t>%сохр</t>
  </si>
  <si>
    <t>Объем привлеченных кедитов</t>
  </si>
  <si>
    <t xml:space="preserve">закупка племенного скота </t>
  </si>
  <si>
    <t xml:space="preserve">                          Ввод жилья</t>
  </si>
  <si>
    <t>администраций</t>
  </si>
  <si>
    <t>Прогноз</t>
  </si>
  <si>
    <t>Факт</t>
  </si>
  <si>
    <t>%</t>
  </si>
  <si>
    <t>темп</t>
  </si>
  <si>
    <t xml:space="preserve">темп </t>
  </si>
  <si>
    <t>все кат.</t>
  </si>
  <si>
    <t>% вып.</t>
  </si>
  <si>
    <t xml:space="preserve">Прогноз </t>
  </si>
  <si>
    <t>Итого</t>
  </si>
  <si>
    <t>с нач.год</t>
  </si>
  <si>
    <t>роста</t>
  </si>
  <si>
    <t>месяц</t>
  </si>
  <si>
    <t>хоз(дот</t>
  </si>
  <si>
    <t>за 9 мес.</t>
  </si>
  <si>
    <t>на год</t>
  </si>
  <si>
    <t>Кемлянская</t>
  </si>
  <si>
    <t>Б.-Сыресевская</t>
  </si>
  <si>
    <t>Гуляевская</t>
  </si>
  <si>
    <t>Ичалковская</t>
  </si>
  <si>
    <t>Кергудская</t>
  </si>
  <si>
    <t>Ладская</t>
  </si>
  <si>
    <t>Лобаскинская</t>
  </si>
  <si>
    <t>Оброчинская</t>
  </si>
  <si>
    <t>Парадеевская</t>
  </si>
  <si>
    <t>Пермеевская</t>
  </si>
  <si>
    <t>Резоватовская</t>
  </si>
  <si>
    <t>Р.-Баевская</t>
  </si>
  <si>
    <t>Смольненская</t>
  </si>
  <si>
    <t>Тархановская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</si>
</sst>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</numFmts>
  <fonts count="1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 Narrow"/>
      <family val="2"/>
    </font>
    <font>
      <sz val="10"/>
      <name val="Arial Narrow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ill="1" applyBorder="1" applyAlignment="1">
      <alignment/>
    </xf>
    <xf numFmtId="0" fontId="4" fillId="0" borderId="5" xfId="0" applyFont="1" applyBorder="1" applyAlignment="1">
      <alignment horizontal="left" vertical="center"/>
    </xf>
    <xf numFmtId="16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left" vertical="center"/>
    </xf>
    <xf numFmtId="167" fontId="0" fillId="0" borderId="5" xfId="0" applyNumberFormat="1" applyBorder="1" applyAlignment="1">
      <alignment/>
    </xf>
    <xf numFmtId="167" fontId="8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7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/>
    </xf>
    <xf numFmtId="167" fontId="4" fillId="0" borderId="7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 08"/>
      <sheetName val="янв07баллы"/>
      <sheetName val="янв10 "/>
      <sheetName val="февраль10"/>
      <sheetName val="февраль08баллы"/>
      <sheetName val="март баллы"/>
      <sheetName val="март 10г."/>
      <sheetName val="апр10"/>
      <sheetName val="май10"/>
      <sheetName val="июнь10"/>
      <sheetName val="июнь бал."/>
      <sheetName val="июль10"/>
      <sheetName val="август09"/>
      <sheetName val="сентябрь09"/>
      <sheetName val="окт09"/>
      <sheetName val="нояб09"/>
      <sheetName val="дек09"/>
      <sheetName val="сентябрь04 (2)"/>
    </sheetNames>
    <sheetDataSet>
      <sheetData sheetId="12">
        <row r="9">
          <cell r="B9">
            <v>225</v>
          </cell>
          <cell r="C9">
            <v>418.5</v>
          </cell>
          <cell r="I9">
            <v>384</v>
          </cell>
          <cell r="J9">
            <v>372.1</v>
          </cell>
          <cell r="W9">
            <v>45</v>
          </cell>
          <cell r="X9">
            <v>95.00000000000001</v>
          </cell>
          <cell r="AD9">
            <v>37</v>
          </cell>
          <cell r="AE9">
            <v>28.4</v>
          </cell>
          <cell r="AR9">
            <v>113206</v>
          </cell>
          <cell r="AS9">
            <v>120194.9</v>
          </cell>
          <cell r="AY9">
            <v>2795</v>
          </cell>
          <cell r="AZ9">
            <v>2514.2</v>
          </cell>
          <cell r="BF9">
            <v>4237.7</v>
          </cell>
          <cell r="BG9">
            <v>4367</v>
          </cell>
        </row>
        <row r="10">
          <cell r="B10">
            <v>257</v>
          </cell>
          <cell r="C10">
            <v>418.3</v>
          </cell>
          <cell r="I10">
            <v>682</v>
          </cell>
          <cell r="J10">
            <v>634.5</v>
          </cell>
          <cell r="W10">
            <v>40</v>
          </cell>
          <cell r="X10">
            <v>33.800000000000004</v>
          </cell>
          <cell r="AD10">
            <v>34</v>
          </cell>
          <cell r="AE10">
            <v>85.9</v>
          </cell>
          <cell r="AR10">
            <v>13215</v>
          </cell>
          <cell r="AS10">
            <v>12877.5</v>
          </cell>
          <cell r="AY10">
            <v>437</v>
          </cell>
          <cell r="AZ10">
            <v>383.09999999999997</v>
          </cell>
          <cell r="BF10">
            <v>510.1</v>
          </cell>
          <cell r="BG10">
            <v>540.4000000000001</v>
          </cell>
        </row>
        <row r="11">
          <cell r="B11">
            <v>49</v>
          </cell>
          <cell r="C11">
            <v>42.79999999999999</v>
          </cell>
          <cell r="I11">
            <v>1751</v>
          </cell>
          <cell r="J11">
            <v>1933.5</v>
          </cell>
          <cell r="W11">
            <v>15</v>
          </cell>
          <cell r="X11">
            <v>15.3</v>
          </cell>
          <cell r="AD11">
            <v>119</v>
          </cell>
          <cell r="AE11">
            <v>97.6</v>
          </cell>
          <cell r="AR11">
            <v>7739</v>
          </cell>
          <cell r="AS11">
            <v>7418.299999999999</v>
          </cell>
          <cell r="AY11">
            <v>242</v>
          </cell>
          <cell r="AZ11">
            <v>202.29999999999998</v>
          </cell>
          <cell r="BF11">
            <v>466</v>
          </cell>
          <cell r="BG11">
            <v>491.5</v>
          </cell>
        </row>
        <row r="12">
          <cell r="B12">
            <v>169</v>
          </cell>
          <cell r="C12">
            <v>178.00000000000003</v>
          </cell>
          <cell r="I12">
            <v>615</v>
          </cell>
          <cell r="J12">
            <v>743.1</v>
          </cell>
          <cell r="W12">
            <v>30</v>
          </cell>
          <cell r="X12">
            <v>41</v>
          </cell>
          <cell r="AD12">
            <v>34</v>
          </cell>
          <cell r="AE12">
            <v>27.7</v>
          </cell>
          <cell r="AR12">
            <v>81036</v>
          </cell>
          <cell r="AS12">
            <v>77066.9</v>
          </cell>
          <cell r="AY12">
            <v>1046</v>
          </cell>
          <cell r="AZ12">
            <v>966.5</v>
          </cell>
          <cell r="BF12">
            <v>1349.9</v>
          </cell>
          <cell r="BG12">
            <v>1413.3999999999999</v>
          </cell>
        </row>
        <row r="13">
          <cell r="B13">
            <v>66</v>
          </cell>
          <cell r="C13">
            <v>31.7</v>
          </cell>
          <cell r="I13">
            <v>2560</v>
          </cell>
          <cell r="J13">
            <v>3319.4</v>
          </cell>
          <cell r="W13">
            <v>8</v>
          </cell>
          <cell r="X13">
            <v>10</v>
          </cell>
          <cell r="AD13">
            <v>110</v>
          </cell>
          <cell r="AE13">
            <v>195.7</v>
          </cell>
          <cell r="AR13">
            <v>5192</v>
          </cell>
          <cell r="AS13">
            <v>5335.8</v>
          </cell>
          <cell r="AY13">
            <v>132</v>
          </cell>
          <cell r="AZ13">
            <v>221.5</v>
          </cell>
          <cell r="BF13">
            <v>270</v>
          </cell>
          <cell r="BG13">
            <v>287.40000000000003</v>
          </cell>
        </row>
        <row r="14">
          <cell r="B14">
            <v>115</v>
          </cell>
          <cell r="C14">
            <v>114.19999999999999</v>
          </cell>
          <cell r="I14">
            <v>473</v>
          </cell>
          <cell r="J14">
            <v>368.1</v>
          </cell>
          <cell r="W14">
            <v>20</v>
          </cell>
          <cell r="X14">
            <v>21.5</v>
          </cell>
          <cell r="AD14">
            <v>3004</v>
          </cell>
          <cell r="AE14">
            <v>2955.8</v>
          </cell>
          <cell r="AR14">
            <v>11082</v>
          </cell>
          <cell r="AS14">
            <v>10681.9</v>
          </cell>
          <cell r="AY14">
            <v>362</v>
          </cell>
          <cell r="AZ14">
            <v>261</v>
          </cell>
          <cell r="BF14">
            <v>813.0999999999999</v>
          </cell>
          <cell r="BG14">
            <v>842.6000000000001</v>
          </cell>
        </row>
        <row r="15">
          <cell r="B15">
            <v>108</v>
          </cell>
          <cell r="C15">
            <v>128.3</v>
          </cell>
          <cell r="W15">
            <v>18</v>
          </cell>
          <cell r="X15">
            <v>22.299999999999997</v>
          </cell>
          <cell r="AR15">
            <v>4575</v>
          </cell>
          <cell r="AS15">
            <v>4482.400000000001</v>
          </cell>
          <cell r="AY15">
            <v>105</v>
          </cell>
          <cell r="AZ15">
            <v>48.6</v>
          </cell>
          <cell r="BF15">
            <v>315.8</v>
          </cell>
          <cell r="BG15">
            <v>318.3</v>
          </cell>
        </row>
        <row r="16">
          <cell r="B16">
            <v>217</v>
          </cell>
          <cell r="C16">
            <v>228</v>
          </cell>
          <cell r="I16">
            <v>1936</v>
          </cell>
          <cell r="J16">
            <v>2013.3</v>
          </cell>
          <cell r="W16">
            <v>43</v>
          </cell>
          <cell r="X16">
            <v>47.9</v>
          </cell>
          <cell r="AD16">
            <v>151</v>
          </cell>
          <cell r="AE16">
            <v>116.3</v>
          </cell>
          <cell r="AR16">
            <v>16926</v>
          </cell>
          <cell r="AS16">
            <v>17635</v>
          </cell>
          <cell r="AY16">
            <v>580</v>
          </cell>
          <cell r="AZ16">
            <v>488.3</v>
          </cell>
          <cell r="BF16">
            <v>803.8</v>
          </cell>
          <cell r="BG16">
            <v>844.6</v>
          </cell>
        </row>
        <row r="17">
          <cell r="B17">
            <v>190</v>
          </cell>
          <cell r="C17">
            <v>355.5</v>
          </cell>
          <cell r="W17">
            <v>27</v>
          </cell>
          <cell r="X17">
            <v>29.4</v>
          </cell>
          <cell r="AR17">
            <v>5071</v>
          </cell>
          <cell r="AS17">
            <v>5354.199999999999</v>
          </cell>
          <cell r="AY17">
            <v>214</v>
          </cell>
          <cell r="AZ17">
            <v>142.7</v>
          </cell>
          <cell r="BF17">
            <v>249</v>
          </cell>
          <cell r="BG17">
            <v>263.7</v>
          </cell>
        </row>
        <row r="18">
          <cell r="B18">
            <v>51</v>
          </cell>
          <cell r="C18">
            <v>51.8</v>
          </cell>
          <cell r="I18">
            <v>840</v>
          </cell>
          <cell r="J18">
            <v>805.8000000000001</v>
          </cell>
          <cell r="W18">
            <v>14</v>
          </cell>
          <cell r="X18">
            <v>18.3</v>
          </cell>
          <cell r="AD18">
            <v>31</v>
          </cell>
          <cell r="AE18">
            <v>27.2</v>
          </cell>
          <cell r="AR18">
            <v>5882</v>
          </cell>
          <cell r="AS18">
            <v>6162.7</v>
          </cell>
          <cell r="AY18">
            <v>89</v>
          </cell>
          <cell r="AZ18">
            <v>111.6</v>
          </cell>
          <cell r="BF18">
            <v>360.2</v>
          </cell>
          <cell r="BG18">
            <v>381.40000000000003</v>
          </cell>
        </row>
        <row r="19">
          <cell r="B19">
            <v>88</v>
          </cell>
          <cell r="C19">
            <v>139.3</v>
          </cell>
          <cell r="I19">
            <v>9</v>
          </cell>
          <cell r="J19">
            <v>15.1</v>
          </cell>
          <cell r="W19">
            <v>13</v>
          </cell>
          <cell r="X19">
            <v>13.6</v>
          </cell>
          <cell r="AR19">
            <v>4557</v>
          </cell>
          <cell r="AS19">
            <v>4719.900000000001</v>
          </cell>
          <cell r="AY19">
            <v>146</v>
          </cell>
          <cell r="AZ19">
            <v>103</v>
          </cell>
          <cell r="BF19">
            <v>253.3</v>
          </cell>
          <cell r="BG19">
            <v>266.8</v>
          </cell>
        </row>
        <row r="20">
          <cell r="B20">
            <v>182</v>
          </cell>
          <cell r="C20">
            <v>191.6</v>
          </cell>
          <cell r="I20">
            <v>683</v>
          </cell>
          <cell r="J20">
            <v>705.2</v>
          </cell>
          <cell r="W20">
            <v>36</v>
          </cell>
          <cell r="X20">
            <v>41.300000000000004</v>
          </cell>
          <cell r="AD20">
            <v>72</v>
          </cell>
          <cell r="AE20">
            <v>52.900000000000006</v>
          </cell>
          <cell r="AR20">
            <v>135301</v>
          </cell>
          <cell r="AS20">
            <v>136662.6</v>
          </cell>
          <cell r="AY20">
            <v>1160</v>
          </cell>
          <cell r="AZ20">
            <v>784.5300000000001</v>
          </cell>
          <cell r="BF20">
            <v>1680.3000000000002</v>
          </cell>
          <cell r="BG20">
            <v>1784.3</v>
          </cell>
        </row>
        <row r="21">
          <cell r="B21">
            <v>168</v>
          </cell>
          <cell r="C21">
            <v>191</v>
          </cell>
          <cell r="W21">
            <v>23</v>
          </cell>
          <cell r="X21">
            <v>26.6</v>
          </cell>
          <cell r="AR21">
            <v>26398</v>
          </cell>
          <cell r="AS21">
            <v>26560.699999999997</v>
          </cell>
          <cell r="AY21">
            <v>669</v>
          </cell>
          <cell r="AZ21">
            <v>782.7</v>
          </cell>
          <cell r="BF21">
            <v>723.8</v>
          </cell>
          <cell r="BG21">
            <v>773</v>
          </cell>
        </row>
        <row r="22">
          <cell r="B22">
            <v>104</v>
          </cell>
          <cell r="C22">
            <v>118.40000000000002</v>
          </cell>
          <cell r="I22">
            <v>119</v>
          </cell>
          <cell r="J22">
            <v>98.30000000000001</v>
          </cell>
          <cell r="W22">
            <v>21</v>
          </cell>
          <cell r="X22">
            <v>27.4</v>
          </cell>
          <cell r="AR22">
            <v>7118</v>
          </cell>
          <cell r="AS22">
            <v>7034.799999999999</v>
          </cell>
          <cell r="AY22">
            <v>248</v>
          </cell>
          <cell r="AZ22">
            <v>256</v>
          </cell>
          <cell r="BF22">
            <v>233.4</v>
          </cell>
          <cell r="BG22">
            <v>243.2</v>
          </cell>
        </row>
        <row r="24">
          <cell r="BF24">
            <v>21417.5</v>
          </cell>
          <cell r="BG24">
            <v>22596.7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"/>
  <sheetViews>
    <sheetView tabSelected="1" view="pageBreakPreview" zoomScale="75" zoomScaleNormal="50" zoomScaleSheetLayoutView="7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CB3" sqref="CB3:CQ25"/>
    </sheetView>
  </sheetViews>
  <sheetFormatPr defaultColWidth="9.00390625" defaultRowHeight="12.75"/>
  <cols>
    <col min="1" max="1" width="19.00390625" style="1" customWidth="1"/>
    <col min="2" max="2" width="9.75390625" style="0" customWidth="1"/>
    <col min="3" max="3" width="9.875" style="0" customWidth="1"/>
    <col min="4" max="4" width="8.25390625" style="0" customWidth="1"/>
    <col min="5" max="5" width="8.125" style="0" customWidth="1"/>
    <col min="6" max="6" width="7.25390625" style="0" customWidth="1"/>
    <col min="7" max="7" width="8.375" style="0" customWidth="1"/>
    <col min="8" max="8" width="8.125" style="0" customWidth="1"/>
    <col min="9" max="9" width="10.875" style="0" customWidth="1"/>
    <col min="10" max="10" width="11.25390625" style="0" customWidth="1"/>
    <col min="11" max="11" width="8.625" style="0" customWidth="1"/>
    <col min="12" max="13" width="7.875" style="0" customWidth="1"/>
    <col min="14" max="14" width="9.875" style="0" bestFit="1" customWidth="1"/>
    <col min="15" max="15" width="8.25390625" style="0" customWidth="1"/>
    <col min="16" max="16" width="9.375" style="0" customWidth="1"/>
    <col min="17" max="17" width="11.25390625" style="0" customWidth="1"/>
    <col min="18" max="19" width="8.25390625" style="0" customWidth="1"/>
    <col min="20" max="20" width="7.25390625" style="0" customWidth="1"/>
    <col min="21" max="21" width="9.875" style="0" customWidth="1"/>
    <col min="22" max="22" width="8.25390625" style="0" customWidth="1"/>
    <col min="23" max="23" width="6.625" style="0" customWidth="1"/>
    <col min="24" max="24" width="6.375" style="0" customWidth="1"/>
    <col min="25" max="26" width="8.375" style="0" customWidth="1"/>
    <col min="27" max="27" width="6.625" style="0" customWidth="1"/>
    <col min="28" max="28" width="8.00390625" style="0" customWidth="1"/>
    <col min="29" max="29" width="8.625" style="0" customWidth="1"/>
    <col min="30" max="30" width="8.375" style="0" customWidth="1"/>
    <col min="31" max="31" width="9.875" style="0" bestFit="1" customWidth="1"/>
    <col min="32" max="32" width="8.125" style="0" customWidth="1"/>
    <col min="33" max="33" width="8.625" style="0" customWidth="1"/>
    <col min="34" max="34" width="7.00390625" style="0" customWidth="1"/>
    <col min="35" max="35" width="8.25390625" style="0" customWidth="1"/>
    <col min="36" max="36" width="8.125" style="0" customWidth="1"/>
    <col min="37" max="37" width="7.875" style="0" customWidth="1"/>
    <col min="38" max="38" width="9.875" style="0" customWidth="1"/>
    <col min="39" max="43" width="8.125" style="0" customWidth="1"/>
    <col min="44" max="44" width="11.25390625" style="0" customWidth="1"/>
    <col min="45" max="45" width="12.875" style="0" customWidth="1"/>
    <col min="46" max="47" width="8.625" style="0" customWidth="1"/>
    <col min="48" max="48" width="9.625" style="0" customWidth="1"/>
    <col min="49" max="49" width="11.375" style="0" customWidth="1"/>
    <col min="50" max="50" width="8.00390625" style="0" customWidth="1"/>
    <col min="51" max="51" width="8.375" style="0" customWidth="1"/>
    <col min="52" max="52" width="9.375" style="0" customWidth="1"/>
    <col min="53" max="54" width="8.125" style="0" customWidth="1"/>
    <col min="55" max="55" width="8.25390625" style="0" customWidth="1"/>
    <col min="56" max="56" width="9.375" style="0" customWidth="1"/>
    <col min="57" max="57" width="8.00390625" style="0" customWidth="1"/>
    <col min="58" max="59" width="11.125" style="0" customWidth="1"/>
    <col min="60" max="61" width="9.00390625" style="0" customWidth="1"/>
    <col min="62" max="62" width="11.375" style="0" customWidth="1"/>
    <col min="63" max="63" width="11.125" style="0" customWidth="1"/>
    <col min="64" max="64" width="9.25390625" style="0" customWidth="1"/>
    <col min="65" max="65" width="8.75390625" style="0" bestFit="1" customWidth="1"/>
    <col min="66" max="66" width="8.625" style="0" customWidth="1"/>
    <col min="67" max="67" width="11.125" style="0" customWidth="1"/>
    <col min="68" max="68" width="8.75390625" style="0" customWidth="1"/>
    <col min="69" max="70" width="7.75390625" style="0" customWidth="1"/>
    <col min="71" max="71" width="8.125" style="0" customWidth="1"/>
    <col min="72" max="72" width="7.75390625" style="0" customWidth="1"/>
    <col min="73" max="73" width="8.125" style="0" customWidth="1"/>
    <col min="74" max="74" width="8.75390625" style="0" customWidth="1"/>
    <col min="75" max="76" width="9.375" style="0" customWidth="1"/>
    <col min="77" max="77" width="9.25390625" style="0" customWidth="1"/>
    <col min="78" max="78" width="8.625" style="0" customWidth="1"/>
    <col min="79" max="79" width="8.125" style="0" customWidth="1"/>
    <col min="80" max="80" width="8.75390625" style="0" customWidth="1"/>
  </cols>
  <sheetData>
    <row r="1" spans="9:47" ht="18">
      <c r="I1" s="2"/>
      <c r="J1" s="2"/>
      <c r="K1" s="2"/>
      <c r="L1" s="2"/>
      <c r="M1" s="2"/>
      <c r="N1" s="3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O1" s="4"/>
      <c r="AP1" s="4"/>
      <c r="AQ1" s="5" t="s">
        <v>1</v>
      </c>
      <c r="AR1" s="4"/>
      <c r="AS1" s="4"/>
      <c r="AT1" s="4"/>
      <c r="AU1" s="4"/>
    </row>
    <row r="2" spans="9:47" ht="18">
      <c r="I2" s="3"/>
      <c r="J2" s="2"/>
      <c r="K2" s="3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O2" s="5" t="s">
        <v>2</v>
      </c>
      <c r="AP2" s="5"/>
      <c r="AQ2" s="5"/>
      <c r="AR2" s="5"/>
      <c r="AS2" s="5"/>
      <c r="AT2" s="5"/>
      <c r="AU2" s="5"/>
    </row>
    <row r="3" spans="11:62" ht="18">
      <c r="K3" s="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Q3" s="5" t="s">
        <v>4</v>
      </c>
      <c r="AR3" s="5"/>
      <c r="AS3" s="5"/>
      <c r="AT3" s="5"/>
      <c r="AU3" s="5"/>
      <c r="BJ3" s="6"/>
    </row>
    <row r="4" spans="18:62" ht="18">
      <c r="R4" s="2"/>
      <c r="S4" s="2"/>
      <c r="T4" s="2"/>
      <c r="U4" s="2"/>
      <c r="V4" s="2"/>
      <c r="W4" s="2"/>
      <c r="X4" s="2"/>
      <c r="Y4" s="2"/>
      <c r="Z4" s="2"/>
      <c r="AA4" s="2"/>
      <c r="AO4" s="4"/>
      <c r="AP4" s="4"/>
      <c r="AQ4" s="4"/>
      <c r="AR4" s="4"/>
      <c r="AS4" s="4"/>
      <c r="AT4" s="4"/>
      <c r="AU4" s="4"/>
      <c r="BC4" s="3"/>
      <c r="BJ4" s="6"/>
    </row>
    <row r="5" ht="18">
      <c r="I5" s="3"/>
    </row>
    <row r="6" spans="1:81" ht="15">
      <c r="A6" s="7" t="s">
        <v>5</v>
      </c>
      <c r="B6" s="8"/>
      <c r="C6" s="9" t="s">
        <v>6</v>
      </c>
      <c r="D6" s="9"/>
      <c r="E6" s="9"/>
      <c r="F6" s="9"/>
      <c r="G6" s="9"/>
      <c r="H6" s="10"/>
      <c r="I6" s="8"/>
      <c r="J6" s="9"/>
      <c r="K6" s="9" t="s">
        <v>7</v>
      </c>
      <c r="L6" s="9"/>
      <c r="M6" s="9"/>
      <c r="N6" s="9"/>
      <c r="O6" s="10"/>
      <c r="P6" s="11" t="s">
        <v>8</v>
      </c>
      <c r="Q6" s="11"/>
      <c r="R6" s="11"/>
      <c r="S6" s="11"/>
      <c r="T6" s="11"/>
      <c r="U6" s="11"/>
      <c r="V6" s="11"/>
      <c r="W6" s="8"/>
      <c r="X6" s="9"/>
      <c r="Y6" s="9" t="s">
        <v>9</v>
      </c>
      <c r="Z6" s="9"/>
      <c r="AA6" s="9"/>
      <c r="AB6" s="9"/>
      <c r="AC6" s="10"/>
      <c r="AD6" s="8"/>
      <c r="AE6" s="9"/>
      <c r="AF6" s="9" t="s">
        <v>10</v>
      </c>
      <c r="AG6" s="9"/>
      <c r="AH6" s="9"/>
      <c r="AI6" s="9"/>
      <c r="AJ6" s="10"/>
      <c r="AK6" s="9" t="s">
        <v>11</v>
      </c>
      <c r="AL6" s="9"/>
      <c r="AM6" s="9"/>
      <c r="AN6" s="9"/>
      <c r="AO6" s="9"/>
      <c r="AP6" s="9"/>
      <c r="AQ6" s="9"/>
      <c r="AR6" s="8"/>
      <c r="AS6" s="9"/>
      <c r="AT6" s="9" t="s">
        <v>12</v>
      </c>
      <c r="AU6" s="9"/>
      <c r="AV6" s="9"/>
      <c r="AW6" s="9"/>
      <c r="AX6" s="10"/>
      <c r="AY6" s="9"/>
      <c r="AZ6" s="9"/>
      <c r="BA6" s="9" t="s">
        <v>13</v>
      </c>
      <c r="BB6" s="9"/>
      <c r="BC6" s="9"/>
      <c r="BD6" s="9"/>
      <c r="BE6" s="10"/>
      <c r="BF6" s="8"/>
      <c r="BG6" s="9" t="s">
        <v>14</v>
      </c>
      <c r="BH6" s="9"/>
      <c r="BI6" s="9"/>
      <c r="BJ6" s="9"/>
      <c r="BK6" s="9"/>
      <c r="BL6" s="12"/>
      <c r="BM6" s="13" t="s">
        <v>15</v>
      </c>
      <c r="BN6" s="14" t="s">
        <v>16</v>
      </c>
      <c r="BO6" s="15"/>
      <c r="BP6" s="15"/>
      <c r="BQ6" s="16"/>
      <c r="BR6" s="17" t="s">
        <v>17</v>
      </c>
      <c r="BS6" s="18"/>
      <c r="BT6" s="18"/>
      <c r="BU6" s="19"/>
      <c r="BV6" s="20"/>
      <c r="BW6" s="21"/>
      <c r="BX6" s="17" t="s">
        <v>18</v>
      </c>
      <c r="BY6" s="18"/>
      <c r="BZ6" s="18"/>
      <c r="CA6" s="19"/>
      <c r="CB6" s="12"/>
      <c r="CC6" s="12"/>
    </row>
    <row r="7" spans="1:82" ht="12.75">
      <c r="A7" s="22" t="s">
        <v>19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20</v>
      </c>
      <c r="G7" s="13" t="s">
        <v>21</v>
      </c>
      <c r="H7" s="13" t="s">
        <v>22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20</v>
      </c>
      <c r="N7" s="13" t="s">
        <v>21</v>
      </c>
      <c r="O7" s="13" t="s">
        <v>22</v>
      </c>
      <c r="P7" s="13" t="s">
        <v>20</v>
      </c>
      <c r="Q7" s="13" t="s">
        <v>21</v>
      </c>
      <c r="R7" s="13" t="s">
        <v>22</v>
      </c>
      <c r="S7" s="13" t="s">
        <v>24</v>
      </c>
      <c r="T7" s="13" t="s">
        <v>20</v>
      </c>
      <c r="U7" s="13" t="s">
        <v>21</v>
      </c>
      <c r="V7" s="13" t="s">
        <v>22</v>
      </c>
      <c r="W7" s="13" t="s">
        <v>20</v>
      </c>
      <c r="X7" s="13" t="s">
        <v>21</v>
      </c>
      <c r="Y7" s="13" t="s">
        <v>22</v>
      </c>
      <c r="Z7" s="13" t="s">
        <v>23</v>
      </c>
      <c r="AA7" s="13" t="s">
        <v>20</v>
      </c>
      <c r="AB7" s="13" t="s">
        <v>21</v>
      </c>
      <c r="AC7" s="13" t="s">
        <v>22</v>
      </c>
      <c r="AD7" s="13" t="s">
        <v>20</v>
      </c>
      <c r="AE7" s="13" t="s">
        <v>21</v>
      </c>
      <c r="AF7" s="13" t="s">
        <v>22</v>
      </c>
      <c r="AG7" s="13" t="s">
        <v>23</v>
      </c>
      <c r="AH7" s="13" t="s">
        <v>20</v>
      </c>
      <c r="AI7" s="13" t="s">
        <v>21</v>
      </c>
      <c r="AJ7" s="13" t="s">
        <v>22</v>
      </c>
      <c r="AK7" s="13" t="s">
        <v>20</v>
      </c>
      <c r="AL7" s="13" t="s">
        <v>21</v>
      </c>
      <c r="AM7" s="13" t="s">
        <v>22</v>
      </c>
      <c r="AN7" s="13" t="s">
        <v>24</v>
      </c>
      <c r="AO7" s="13" t="s">
        <v>20</v>
      </c>
      <c r="AP7" s="13" t="s">
        <v>21</v>
      </c>
      <c r="AQ7" s="13" t="s">
        <v>22</v>
      </c>
      <c r="AR7" s="13" t="s">
        <v>20</v>
      </c>
      <c r="AS7" s="23" t="s">
        <v>21</v>
      </c>
      <c r="AT7" s="23" t="s">
        <v>22</v>
      </c>
      <c r="AU7" s="13" t="s">
        <v>23</v>
      </c>
      <c r="AV7" s="23" t="s">
        <v>20</v>
      </c>
      <c r="AW7" s="23" t="s">
        <v>21</v>
      </c>
      <c r="AX7" s="23" t="s">
        <v>22</v>
      </c>
      <c r="AY7" s="13" t="s">
        <v>20</v>
      </c>
      <c r="AZ7" s="13" t="s">
        <v>21</v>
      </c>
      <c r="BA7" s="13" t="s">
        <v>22</v>
      </c>
      <c r="BB7" s="13" t="s">
        <v>23</v>
      </c>
      <c r="BC7" s="13" t="s">
        <v>20</v>
      </c>
      <c r="BD7" s="13" t="s">
        <v>21</v>
      </c>
      <c r="BE7" s="13" t="s">
        <v>22</v>
      </c>
      <c r="BF7" s="13" t="s">
        <v>20</v>
      </c>
      <c r="BG7" s="13" t="s">
        <v>21</v>
      </c>
      <c r="BH7" s="13" t="s">
        <v>22</v>
      </c>
      <c r="BI7" s="13" t="s">
        <v>23</v>
      </c>
      <c r="BJ7" s="13" t="s">
        <v>20</v>
      </c>
      <c r="BK7" s="24" t="s">
        <v>21</v>
      </c>
      <c r="BL7" s="13" t="s">
        <v>22</v>
      </c>
      <c r="BM7" s="25" t="s">
        <v>25</v>
      </c>
      <c r="BN7" s="12" t="s">
        <v>20</v>
      </c>
      <c r="BO7" s="12" t="s">
        <v>21</v>
      </c>
      <c r="BP7" s="12" t="s">
        <v>26</v>
      </c>
      <c r="BQ7" s="13" t="s">
        <v>23</v>
      </c>
      <c r="BR7" s="25" t="s">
        <v>27</v>
      </c>
      <c r="BS7" s="25" t="s">
        <v>20</v>
      </c>
      <c r="BT7" s="26" t="s">
        <v>21</v>
      </c>
      <c r="BU7" s="26" t="s">
        <v>26</v>
      </c>
      <c r="BV7" s="13" t="s">
        <v>23</v>
      </c>
      <c r="BW7" s="25" t="s">
        <v>27</v>
      </c>
      <c r="BX7" s="12" t="s">
        <v>20</v>
      </c>
      <c r="BY7" s="12" t="s">
        <v>21</v>
      </c>
      <c r="BZ7" s="26" t="s">
        <v>26</v>
      </c>
      <c r="CA7" s="13" t="s">
        <v>23</v>
      </c>
      <c r="CB7" s="12"/>
      <c r="CC7" s="12"/>
      <c r="CD7" s="25"/>
    </row>
    <row r="8" spans="1:81" ht="12.75">
      <c r="A8" s="22"/>
      <c r="B8" s="27" t="s">
        <v>29</v>
      </c>
      <c r="C8" s="27" t="s">
        <v>29</v>
      </c>
      <c r="D8" s="27"/>
      <c r="E8" s="27" t="s">
        <v>30</v>
      </c>
      <c r="F8" s="27" t="s">
        <v>31</v>
      </c>
      <c r="G8" s="27" t="s">
        <v>31</v>
      </c>
      <c r="H8" s="27"/>
      <c r="I8" s="27" t="s">
        <v>29</v>
      </c>
      <c r="J8" s="27" t="s">
        <v>29</v>
      </c>
      <c r="K8" s="27"/>
      <c r="L8" s="27" t="s">
        <v>30</v>
      </c>
      <c r="M8" s="27" t="s">
        <v>31</v>
      </c>
      <c r="N8" s="27" t="s">
        <v>31</v>
      </c>
      <c r="O8" s="27"/>
      <c r="P8" s="27" t="s">
        <v>29</v>
      </c>
      <c r="Q8" s="27" t="s">
        <v>29</v>
      </c>
      <c r="R8" s="27"/>
      <c r="S8" s="27" t="s">
        <v>30</v>
      </c>
      <c r="T8" s="27" t="s">
        <v>31</v>
      </c>
      <c r="U8" s="27" t="s">
        <v>31</v>
      </c>
      <c r="V8" s="27"/>
      <c r="W8" s="27" t="s">
        <v>29</v>
      </c>
      <c r="X8" s="27" t="s">
        <v>29</v>
      </c>
      <c r="Y8" s="27"/>
      <c r="Z8" s="27" t="s">
        <v>30</v>
      </c>
      <c r="AA8" s="27" t="s">
        <v>31</v>
      </c>
      <c r="AB8" s="27" t="s">
        <v>31</v>
      </c>
      <c r="AC8" s="27"/>
      <c r="AD8" s="27" t="s">
        <v>29</v>
      </c>
      <c r="AE8" s="27" t="s">
        <v>29</v>
      </c>
      <c r="AF8" s="27"/>
      <c r="AG8" s="27" t="s">
        <v>30</v>
      </c>
      <c r="AH8" s="27" t="s">
        <v>31</v>
      </c>
      <c r="AI8" s="27" t="s">
        <v>31</v>
      </c>
      <c r="AJ8" s="27"/>
      <c r="AK8" s="27" t="s">
        <v>29</v>
      </c>
      <c r="AL8" s="27" t="s">
        <v>29</v>
      </c>
      <c r="AM8" s="27"/>
      <c r="AN8" s="27" t="s">
        <v>30</v>
      </c>
      <c r="AO8" s="27" t="s">
        <v>31</v>
      </c>
      <c r="AP8" s="27" t="s">
        <v>31</v>
      </c>
      <c r="AQ8" s="27"/>
      <c r="AR8" s="27" t="s">
        <v>29</v>
      </c>
      <c r="AS8" s="27" t="s">
        <v>29</v>
      </c>
      <c r="AT8" s="27"/>
      <c r="AU8" s="27" t="s">
        <v>30</v>
      </c>
      <c r="AV8" s="27" t="s">
        <v>31</v>
      </c>
      <c r="AW8" s="27" t="s">
        <v>31</v>
      </c>
      <c r="AX8" s="27"/>
      <c r="AY8" s="27" t="s">
        <v>29</v>
      </c>
      <c r="AZ8" s="27" t="s">
        <v>29</v>
      </c>
      <c r="BA8" s="27"/>
      <c r="BB8" s="27" t="s">
        <v>30</v>
      </c>
      <c r="BC8" s="27" t="s">
        <v>31</v>
      </c>
      <c r="BD8" s="27" t="s">
        <v>31</v>
      </c>
      <c r="BE8" s="27"/>
      <c r="BF8" s="27" t="s">
        <v>29</v>
      </c>
      <c r="BG8" s="27" t="s">
        <v>29</v>
      </c>
      <c r="BH8" s="27"/>
      <c r="BI8" s="27" t="s">
        <v>30</v>
      </c>
      <c r="BJ8" s="27" t="s">
        <v>31</v>
      </c>
      <c r="BK8" s="28" t="s">
        <v>31</v>
      </c>
      <c r="BL8" s="27"/>
      <c r="BM8" s="29" t="s">
        <v>32</v>
      </c>
      <c r="BN8" s="25" t="s">
        <v>33</v>
      </c>
      <c r="BO8" s="25" t="s">
        <v>33</v>
      </c>
      <c r="BP8" s="12"/>
      <c r="BQ8" s="27" t="s">
        <v>30</v>
      </c>
      <c r="BR8" s="25" t="s">
        <v>34</v>
      </c>
      <c r="BS8" s="25" t="s">
        <v>33</v>
      </c>
      <c r="BT8" s="25" t="s">
        <v>33</v>
      </c>
      <c r="BU8" s="23"/>
      <c r="BV8" s="27" t="s">
        <v>30</v>
      </c>
      <c r="BW8" s="25" t="s">
        <v>34</v>
      </c>
      <c r="BX8" s="25" t="s">
        <v>33</v>
      </c>
      <c r="BY8" s="25" t="s">
        <v>33</v>
      </c>
      <c r="BZ8" s="27"/>
      <c r="CA8" s="27" t="s">
        <v>30</v>
      </c>
      <c r="CB8" s="12"/>
      <c r="CC8" s="12"/>
    </row>
    <row r="9" spans="1:91" ht="18">
      <c r="A9" s="30" t="s">
        <v>35</v>
      </c>
      <c r="B9" s="31">
        <f>F9+'[1]август09'!B9</f>
        <v>239</v>
      </c>
      <c r="C9" s="31">
        <f>G9+'[1]август09'!C9</f>
        <v>472.8</v>
      </c>
      <c r="D9" s="31">
        <f aca="true" t="shared" si="0" ref="D9:D23">C9/B9*100</f>
        <v>197.8242677824268</v>
      </c>
      <c r="E9" s="31">
        <v>123.41425215348471</v>
      </c>
      <c r="F9" s="32">
        <v>14</v>
      </c>
      <c r="G9" s="33">
        <v>54.3</v>
      </c>
      <c r="H9" s="31">
        <f aca="true" t="shared" si="1" ref="H9:H23">G9/F9*100</f>
        <v>387.85714285714283</v>
      </c>
      <c r="I9" s="34">
        <f>M9+'[1]август09'!I9</f>
        <v>429</v>
      </c>
      <c r="J9" s="34">
        <f>N9+'[1]август09'!J9</f>
        <v>422.70000000000005</v>
      </c>
      <c r="K9" s="31">
        <f aca="true" t="shared" si="2" ref="K9:K14">J9/I9*100</f>
        <v>98.53146853146855</v>
      </c>
      <c r="L9" s="31">
        <v>85.34221683827984</v>
      </c>
      <c r="M9" s="32">
        <v>45</v>
      </c>
      <c r="N9" s="33">
        <v>50.6</v>
      </c>
      <c r="O9" s="31">
        <f aca="true" t="shared" si="3" ref="O9:O14">N9/M9*100</f>
        <v>112.44444444444446</v>
      </c>
      <c r="P9" s="35">
        <f aca="true" t="shared" si="4" ref="P9:P22">I9+B9</f>
        <v>668</v>
      </c>
      <c r="Q9" s="31">
        <f aca="true" t="shared" si="5" ref="Q9:Q22">J9+C9</f>
        <v>895.5</v>
      </c>
      <c r="R9" s="31">
        <f aca="true" t="shared" si="6" ref="R9:R23">Q9/P9*100</f>
        <v>134.0568862275449</v>
      </c>
      <c r="S9" s="31">
        <v>101.9467213114754</v>
      </c>
      <c r="T9" s="35">
        <f aca="true" t="shared" si="7" ref="T9:T22">M9+F9</f>
        <v>59</v>
      </c>
      <c r="U9" s="31">
        <f aca="true" t="shared" si="8" ref="U9:U22">N9+G9</f>
        <v>104.9</v>
      </c>
      <c r="V9" s="31">
        <f aca="true" t="shared" si="9" ref="V9:V23">U9/T9*100</f>
        <v>177.79661016949154</v>
      </c>
      <c r="W9" s="34">
        <f>AA9+'[1]август09'!W9</f>
        <v>50</v>
      </c>
      <c r="X9" s="34">
        <f>AB9+'[1]август09'!X9</f>
        <v>114.70000000000002</v>
      </c>
      <c r="Y9" s="31">
        <f aca="true" t="shared" si="10" ref="Y9:Y23">X9/W9*100</f>
        <v>229.40000000000003</v>
      </c>
      <c r="Z9" s="31">
        <v>153.9597315436242</v>
      </c>
      <c r="AA9" s="36">
        <v>5</v>
      </c>
      <c r="AB9" s="36">
        <v>19.7</v>
      </c>
      <c r="AC9" s="31">
        <f aca="true" t="shared" si="11" ref="AC9:AC23">AB9/AA9*100</f>
        <v>394</v>
      </c>
      <c r="AD9" s="35">
        <f>AH9+'[1]август09'!AD9</f>
        <v>39</v>
      </c>
      <c r="AE9" s="31">
        <f>AI9+'[1]август09'!AE9</f>
        <v>31.099999999999998</v>
      </c>
      <c r="AF9" s="31">
        <f aca="true" t="shared" si="12" ref="AF9:AF14">AE9/AD9*100</f>
        <v>79.74358974358974</v>
      </c>
      <c r="AG9" s="31">
        <v>119.61538461538461</v>
      </c>
      <c r="AH9" s="36">
        <v>2</v>
      </c>
      <c r="AI9" s="31">
        <v>2.7</v>
      </c>
      <c r="AJ9" s="31">
        <f>AI9/AH9*100</f>
        <v>135</v>
      </c>
      <c r="AK9" s="35">
        <f aca="true" t="shared" si="13" ref="AK9:AK23">AD9+W9</f>
        <v>89</v>
      </c>
      <c r="AL9" s="31">
        <f aca="true" t="shared" si="14" ref="AL9:AL23">AE9+X9</f>
        <v>145.8</v>
      </c>
      <c r="AM9" s="31">
        <f aca="true" t="shared" si="15" ref="AM9:AM23">AL9/AK9*100</f>
        <v>163.82022471910113</v>
      </c>
      <c r="AN9" s="31">
        <v>145.07462686567166</v>
      </c>
      <c r="AO9" s="31">
        <f aca="true" t="shared" si="16" ref="AO9:AO23">AH9+AA9</f>
        <v>7</v>
      </c>
      <c r="AP9" s="31">
        <f aca="true" t="shared" si="17" ref="AP9:AP23">AI9+AB9</f>
        <v>22.4</v>
      </c>
      <c r="AQ9" s="31">
        <f aca="true" t="shared" si="18" ref="AQ9:AQ23">AP9/AO9*100</f>
        <v>320</v>
      </c>
      <c r="AR9" s="35">
        <f>AV9+'[1]август09'!AR9</f>
        <v>131981</v>
      </c>
      <c r="AS9" s="31">
        <f>AW9+'[1]август09'!AS9</f>
        <v>140295.4</v>
      </c>
      <c r="AT9" s="31">
        <f aca="true" t="shared" si="19" ref="AT9:AT23">AS9/AR9*100</f>
        <v>106.29969465301824</v>
      </c>
      <c r="AU9" s="31">
        <v>116.82209109261494</v>
      </c>
      <c r="AV9" s="35">
        <v>18775</v>
      </c>
      <c r="AW9" s="31">
        <v>20100.5</v>
      </c>
      <c r="AX9" s="31">
        <f aca="true" t="shared" si="20" ref="AX9:AX23">AW9/AV9*100</f>
        <v>107.05992010652463</v>
      </c>
      <c r="AY9" s="35">
        <f>BC9+'[1]август09'!AY9</f>
        <v>3175</v>
      </c>
      <c r="AZ9" s="31">
        <f>BD9+'[1]август09'!AZ9</f>
        <v>2918.7999999999997</v>
      </c>
      <c r="BA9" s="31">
        <f aca="true" t="shared" si="21" ref="BA9:BA23">AZ9/AY9*100</f>
        <v>91.93070866141731</v>
      </c>
      <c r="BB9" s="31">
        <v>83.87091212634083</v>
      </c>
      <c r="BC9" s="35">
        <v>380</v>
      </c>
      <c r="BD9" s="31">
        <v>404.6</v>
      </c>
      <c r="BE9" s="31">
        <f aca="true" t="shared" si="22" ref="BE9:BE23">BD9/BC9*100</f>
        <v>106.47368421052632</v>
      </c>
      <c r="BF9" s="37">
        <f>BJ9+'[1]август09'!BF9</f>
        <v>4803.5</v>
      </c>
      <c r="BG9" s="37">
        <f>BK9+'[1]август09'!BG9</f>
        <v>4954.3</v>
      </c>
      <c r="BH9" s="38">
        <f aca="true" t="shared" si="23" ref="BH9:BH25">BG9/BF9*100</f>
        <v>103.13937753721245</v>
      </c>
      <c r="BI9" s="38">
        <v>112.1364387406351</v>
      </c>
      <c r="BJ9" s="37">
        <v>565.8</v>
      </c>
      <c r="BK9" s="37">
        <v>587.3</v>
      </c>
      <c r="BL9" s="38">
        <f aca="true" t="shared" si="24" ref="BL9:BL25">BK9/BJ9*100</f>
        <v>103.79992930364085</v>
      </c>
      <c r="BM9" s="31">
        <v>100.47013100984141</v>
      </c>
      <c r="BN9" s="39">
        <v>28555</v>
      </c>
      <c r="BO9" s="39">
        <v>5095</v>
      </c>
      <c r="BP9" s="40">
        <f aca="true" t="shared" si="25" ref="BP9:BP16">BO9/BN9*100</f>
        <v>17.842759586762387</v>
      </c>
      <c r="BQ9" s="40">
        <v>46.81914668774065</v>
      </c>
      <c r="BR9" s="41">
        <v>23</v>
      </c>
      <c r="BS9" s="39">
        <v>23</v>
      </c>
      <c r="BT9" s="39">
        <v>7</v>
      </c>
      <c r="BU9" s="40">
        <f>BT9/BS9*100</f>
        <v>30.434782608695656</v>
      </c>
      <c r="BV9" s="40">
        <v>18.91891891891892</v>
      </c>
      <c r="BW9" s="40">
        <v>1867</v>
      </c>
      <c r="BX9" s="40">
        <v>516</v>
      </c>
      <c r="BY9" s="40">
        <v>757</v>
      </c>
      <c r="BZ9" s="40">
        <f>BY9/BX9*100</f>
        <v>146.70542635658913</v>
      </c>
      <c r="CA9" s="40">
        <v>97.67741935483872</v>
      </c>
      <c r="CB9" s="42"/>
      <c r="CC9" s="42"/>
      <c r="CD9" s="42"/>
      <c r="CE9" s="42"/>
      <c r="CF9" s="42"/>
      <c r="CG9" s="42"/>
      <c r="CH9" s="42"/>
      <c r="CI9" s="12"/>
      <c r="CJ9" s="42"/>
      <c r="CK9" s="42"/>
      <c r="CL9" s="12"/>
      <c r="CM9" s="43"/>
    </row>
    <row r="10" spans="1:91" ht="18">
      <c r="A10" s="30" t="s">
        <v>36</v>
      </c>
      <c r="B10" s="31">
        <f>F10+'[1]август09'!B10</f>
        <v>289</v>
      </c>
      <c r="C10" s="31">
        <f>G10+'[1]август09'!C10</f>
        <v>466.3</v>
      </c>
      <c r="D10" s="31">
        <f t="shared" si="0"/>
        <v>161.34948096885813</v>
      </c>
      <c r="E10" s="31">
        <v>99.31842385516507</v>
      </c>
      <c r="F10" s="32">
        <v>32</v>
      </c>
      <c r="G10" s="33">
        <v>48</v>
      </c>
      <c r="H10" s="31">
        <f t="shared" si="1"/>
        <v>150</v>
      </c>
      <c r="I10" s="34">
        <f>M10+'[1]август09'!I10</f>
        <v>737</v>
      </c>
      <c r="J10" s="34">
        <f>N10+'[1]август09'!J10</f>
        <v>689.5</v>
      </c>
      <c r="K10" s="31">
        <f t="shared" si="2"/>
        <v>93.55495251017639</v>
      </c>
      <c r="L10" s="31">
        <v>93.73300706905927</v>
      </c>
      <c r="M10" s="32">
        <v>55</v>
      </c>
      <c r="N10" s="33">
        <v>55</v>
      </c>
      <c r="O10" s="31">
        <f t="shared" si="3"/>
        <v>100</v>
      </c>
      <c r="P10" s="35">
        <f t="shared" si="4"/>
        <v>1026</v>
      </c>
      <c r="Q10" s="31">
        <f t="shared" si="5"/>
        <v>1155.8</v>
      </c>
      <c r="R10" s="31">
        <f t="shared" si="6"/>
        <v>112.65107212475634</v>
      </c>
      <c r="S10" s="31">
        <v>95.9090531906066</v>
      </c>
      <c r="T10" s="35">
        <f t="shared" si="7"/>
        <v>87</v>
      </c>
      <c r="U10" s="31">
        <f t="shared" si="8"/>
        <v>103</v>
      </c>
      <c r="V10" s="31">
        <f t="shared" si="9"/>
        <v>118.39080459770115</v>
      </c>
      <c r="W10" s="34">
        <f>AA10+'[1]август09'!W10</f>
        <v>48</v>
      </c>
      <c r="X10" s="34">
        <f>AB10+'[1]август09'!X10</f>
        <v>60.300000000000004</v>
      </c>
      <c r="Y10" s="31">
        <f t="shared" si="10"/>
        <v>125.62500000000001</v>
      </c>
      <c r="Z10" s="31">
        <v>133.4070796460177</v>
      </c>
      <c r="AA10" s="36">
        <v>8</v>
      </c>
      <c r="AB10" s="36">
        <v>26.5</v>
      </c>
      <c r="AC10" s="31">
        <f t="shared" si="11"/>
        <v>331.25</v>
      </c>
      <c r="AD10" s="35">
        <f>AH10+'[1]август09'!AD10</f>
        <v>40</v>
      </c>
      <c r="AE10" s="31">
        <f>AI10+'[1]август09'!AE10</f>
        <v>85.9</v>
      </c>
      <c r="AF10" s="31">
        <f t="shared" si="12"/>
        <v>214.75</v>
      </c>
      <c r="AG10" s="31">
        <v>243.49112426035506</v>
      </c>
      <c r="AH10" s="36">
        <v>6</v>
      </c>
      <c r="AI10" s="31"/>
      <c r="AJ10" s="31"/>
      <c r="AK10" s="35">
        <f t="shared" si="13"/>
        <v>88</v>
      </c>
      <c r="AL10" s="31">
        <f t="shared" si="14"/>
        <v>146.20000000000002</v>
      </c>
      <c r="AM10" s="31">
        <f t="shared" si="15"/>
        <v>166.13636363636365</v>
      </c>
      <c r="AN10" s="31">
        <v>180.50632911392404</v>
      </c>
      <c r="AO10" s="31">
        <f t="shared" si="16"/>
        <v>14</v>
      </c>
      <c r="AP10" s="31">
        <f t="shared" si="17"/>
        <v>26.5</v>
      </c>
      <c r="AQ10" s="31">
        <f t="shared" si="18"/>
        <v>189.28571428571428</v>
      </c>
      <c r="AR10" s="35">
        <f>AV10+'[1]август09'!AR10</f>
        <v>16987</v>
      </c>
      <c r="AS10" s="31">
        <f>AW10+'[1]август09'!AS10</f>
        <v>16432.5</v>
      </c>
      <c r="AT10" s="31">
        <f t="shared" si="19"/>
        <v>96.73573909460175</v>
      </c>
      <c r="AU10" s="31">
        <v>107.5904120715074</v>
      </c>
      <c r="AV10" s="35">
        <v>3772</v>
      </c>
      <c r="AW10" s="31">
        <v>3555</v>
      </c>
      <c r="AX10" s="31">
        <f t="shared" si="20"/>
        <v>94.24708377518559</v>
      </c>
      <c r="AY10" s="35">
        <f>BC10+'[1]август09'!AY10</f>
        <v>487</v>
      </c>
      <c r="AZ10" s="31">
        <f>BD10+'[1]август09'!AZ10</f>
        <v>438.9</v>
      </c>
      <c r="BA10" s="31">
        <f t="shared" si="21"/>
        <v>90.12320328542094</v>
      </c>
      <c r="BB10" s="31">
        <v>97.4250832408435</v>
      </c>
      <c r="BC10" s="35">
        <v>50</v>
      </c>
      <c r="BD10" s="31">
        <v>55.8</v>
      </c>
      <c r="BE10" s="31">
        <f t="shared" si="22"/>
        <v>111.6</v>
      </c>
      <c r="BF10" s="37">
        <f>BJ10+'[1]август09'!BF10</f>
        <v>567.7</v>
      </c>
      <c r="BG10" s="37">
        <f>BK10+'[1]август09'!BG10</f>
        <v>601.3000000000001</v>
      </c>
      <c r="BH10" s="38">
        <f t="shared" si="23"/>
        <v>105.91861898890261</v>
      </c>
      <c r="BI10" s="38">
        <v>101.70838971583218</v>
      </c>
      <c r="BJ10" s="36">
        <v>57.6</v>
      </c>
      <c r="BK10" s="36">
        <v>60.9</v>
      </c>
      <c r="BL10" s="38">
        <f t="shared" si="24"/>
        <v>105.72916666666666</v>
      </c>
      <c r="BM10" s="31">
        <v>100.10019370783513</v>
      </c>
      <c r="BN10" s="39">
        <v>4907</v>
      </c>
      <c r="BO10" s="39">
        <v>110</v>
      </c>
      <c r="BP10" s="40">
        <f t="shared" si="25"/>
        <v>2.2416955369879763</v>
      </c>
      <c r="BQ10" s="40">
        <v>0.7110536522301228</v>
      </c>
      <c r="BR10" s="41">
        <v>32</v>
      </c>
      <c r="BS10" s="39">
        <v>32</v>
      </c>
      <c r="BT10" s="39">
        <v>32</v>
      </c>
      <c r="BU10" s="40">
        <f>BT10/BS10*100</f>
        <v>100</v>
      </c>
      <c r="BV10" s="40">
        <v>100</v>
      </c>
      <c r="BW10" s="40"/>
      <c r="BX10" s="40"/>
      <c r="BY10" s="40"/>
      <c r="BZ10" s="40"/>
      <c r="CA10" s="40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12"/>
      <c r="CM10" s="43"/>
    </row>
    <row r="11" spans="1:91" ht="18">
      <c r="A11" s="30" t="s">
        <v>37</v>
      </c>
      <c r="B11" s="31">
        <f>F11+'[1]август09'!B11</f>
        <v>52</v>
      </c>
      <c r="C11" s="31">
        <f>G11+'[1]август09'!C11</f>
        <v>46.09999999999999</v>
      </c>
      <c r="D11" s="31">
        <f t="shared" si="0"/>
        <v>88.65384615384613</v>
      </c>
      <c r="E11" s="31">
        <v>92.94354838709674</v>
      </c>
      <c r="F11" s="32">
        <v>3</v>
      </c>
      <c r="G11" s="33">
        <v>3.3</v>
      </c>
      <c r="H11" s="31">
        <f t="shared" si="1"/>
        <v>109.99999999999999</v>
      </c>
      <c r="I11" s="34">
        <f>M11+'[1]август09'!I11</f>
        <v>1979</v>
      </c>
      <c r="J11" s="34">
        <f>N11+'[1]август09'!J11</f>
        <v>2203.3</v>
      </c>
      <c r="K11" s="31">
        <f t="shared" si="2"/>
        <v>111.33400707427994</v>
      </c>
      <c r="L11" s="31">
        <v>111.76888347790799</v>
      </c>
      <c r="M11" s="32">
        <v>228</v>
      </c>
      <c r="N11" s="33">
        <v>269.8</v>
      </c>
      <c r="O11" s="31">
        <f t="shared" si="3"/>
        <v>118.33333333333333</v>
      </c>
      <c r="P11" s="35">
        <f t="shared" si="4"/>
        <v>2031</v>
      </c>
      <c r="Q11" s="31">
        <f t="shared" si="5"/>
        <v>2249.4</v>
      </c>
      <c r="R11" s="31">
        <f t="shared" si="6"/>
        <v>110.75332348596751</v>
      </c>
      <c r="S11" s="31">
        <v>111.30684348557574</v>
      </c>
      <c r="T11" s="35">
        <f t="shared" si="7"/>
        <v>231</v>
      </c>
      <c r="U11" s="31">
        <f t="shared" si="8"/>
        <v>273.1</v>
      </c>
      <c r="V11" s="31">
        <f t="shared" si="9"/>
        <v>118.22510822510823</v>
      </c>
      <c r="W11" s="34">
        <f>AA11+'[1]август09'!W11</f>
        <v>17</v>
      </c>
      <c r="X11" s="34">
        <f>AB11+'[1]август09'!X11</f>
        <v>17.3</v>
      </c>
      <c r="Y11" s="31">
        <f t="shared" si="10"/>
        <v>101.76470588235293</v>
      </c>
      <c r="Z11" s="31">
        <v>266.1538461538462</v>
      </c>
      <c r="AA11" s="36">
        <v>2</v>
      </c>
      <c r="AB11" s="36">
        <v>2</v>
      </c>
      <c r="AC11" s="31">
        <f t="shared" si="11"/>
        <v>100</v>
      </c>
      <c r="AD11" s="35">
        <f>AH11+'[1]август09'!AD11</f>
        <v>133</v>
      </c>
      <c r="AE11" s="31">
        <f>AI11+'[1]август09'!AE11</f>
        <v>111.39999999999999</v>
      </c>
      <c r="AF11" s="31">
        <f t="shared" si="12"/>
        <v>83.7593984962406</v>
      </c>
      <c r="AG11" s="31">
        <v>84.13897280966766</v>
      </c>
      <c r="AH11" s="36">
        <v>14</v>
      </c>
      <c r="AI11" s="31">
        <v>13.8</v>
      </c>
      <c r="AJ11" s="31">
        <f>AI11/AH11*100</f>
        <v>98.57142857142858</v>
      </c>
      <c r="AK11" s="35">
        <f t="shared" si="13"/>
        <v>150</v>
      </c>
      <c r="AL11" s="31">
        <f t="shared" si="14"/>
        <v>128.7</v>
      </c>
      <c r="AM11" s="31">
        <f t="shared" si="15"/>
        <v>85.79999999999998</v>
      </c>
      <c r="AN11" s="31">
        <v>92.65658747300215</v>
      </c>
      <c r="AO11" s="31">
        <f t="shared" si="16"/>
        <v>16</v>
      </c>
      <c r="AP11" s="31">
        <f t="shared" si="17"/>
        <v>15.8</v>
      </c>
      <c r="AQ11" s="31">
        <f t="shared" si="18"/>
        <v>98.75</v>
      </c>
      <c r="AR11" s="35">
        <f>AV11+'[1]август09'!AR11</f>
        <v>8914</v>
      </c>
      <c r="AS11" s="31">
        <f>AW11+'[1]август09'!AS11</f>
        <v>8516.4</v>
      </c>
      <c r="AT11" s="31">
        <f t="shared" si="19"/>
        <v>95.53960062822526</v>
      </c>
      <c r="AU11" s="31">
        <v>98.56776286015678</v>
      </c>
      <c r="AV11" s="35">
        <v>1175</v>
      </c>
      <c r="AW11" s="31">
        <v>1098.1</v>
      </c>
      <c r="AX11" s="31">
        <f t="shared" si="20"/>
        <v>93.45531914893617</v>
      </c>
      <c r="AY11" s="35">
        <f>BC11+'[1]август09'!AY11</f>
        <v>268</v>
      </c>
      <c r="AZ11" s="31">
        <f>BD11+'[1]август09'!AZ11</f>
        <v>224.6</v>
      </c>
      <c r="BA11" s="31">
        <f t="shared" si="21"/>
        <v>83.80597014925372</v>
      </c>
      <c r="BB11" s="31">
        <v>73.83300460223538</v>
      </c>
      <c r="BC11" s="35">
        <v>26</v>
      </c>
      <c r="BD11" s="31">
        <v>22.3</v>
      </c>
      <c r="BE11" s="31">
        <f t="shared" si="22"/>
        <v>85.76923076923077</v>
      </c>
      <c r="BF11" s="37">
        <f>BJ11+'[1]август09'!BF11</f>
        <v>511.5</v>
      </c>
      <c r="BG11" s="37">
        <f>BK11+'[1]август09'!BG11</f>
        <v>539.4</v>
      </c>
      <c r="BH11" s="38">
        <f t="shared" si="23"/>
        <v>105.45454545454544</v>
      </c>
      <c r="BI11" s="38">
        <v>104.31251208663701</v>
      </c>
      <c r="BJ11" s="36">
        <v>45.5</v>
      </c>
      <c r="BK11" s="36">
        <v>47.9</v>
      </c>
      <c r="BL11" s="38">
        <f t="shared" si="24"/>
        <v>105.27472527472528</v>
      </c>
      <c r="BM11" s="31">
        <v>106.1261922230374</v>
      </c>
      <c r="BN11" s="39">
        <v>15015</v>
      </c>
      <c r="BO11" s="39">
        <v>7220</v>
      </c>
      <c r="BP11" s="40">
        <f t="shared" si="25"/>
        <v>48.08524808524808</v>
      </c>
      <c r="BQ11" s="40">
        <v>74.94680022836975</v>
      </c>
      <c r="BR11" s="41">
        <v>4</v>
      </c>
      <c r="BS11" s="39"/>
      <c r="BT11" s="39">
        <v>4</v>
      </c>
      <c r="BU11" s="40"/>
      <c r="BV11" s="40">
        <v>57.14285714285714</v>
      </c>
      <c r="BW11" s="40"/>
      <c r="BX11" s="40"/>
      <c r="BY11" s="40"/>
      <c r="BZ11" s="40"/>
      <c r="CA11" s="40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12"/>
      <c r="CM11" s="43"/>
    </row>
    <row r="12" spans="1:91" ht="18">
      <c r="A12" s="30" t="s">
        <v>38</v>
      </c>
      <c r="B12" s="31">
        <f>F12+'[1]август09'!B12</f>
        <v>187</v>
      </c>
      <c r="C12" s="31">
        <f>G12+'[1]август09'!C12</f>
        <v>196.60000000000002</v>
      </c>
      <c r="D12" s="31">
        <f t="shared" si="0"/>
        <v>105.13368983957221</v>
      </c>
      <c r="E12" s="31">
        <v>87.22271517302575</v>
      </c>
      <c r="F12" s="32">
        <v>18</v>
      </c>
      <c r="G12" s="33">
        <v>18.6</v>
      </c>
      <c r="H12" s="31">
        <f t="shared" si="1"/>
        <v>103.33333333333334</v>
      </c>
      <c r="I12" s="34">
        <f>M12+'[1]август09'!I12</f>
        <v>675</v>
      </c>
      <c r="J12" s="34">
        <f>N12+'[1]август09'!J12</f>
        <v>815.6</v>
      </c>
      <c r="K12" s="31">
        <f t="shared" si="2"/>
        <v>120.82962962962964</v>
      </c>
      <c r="L12" s="31">
        <v>123.01659125188537</v>
      </c>
      <c r="M12" s="32">
        <v>60</v>
      </c>
      <c r="N12" s="33">
        <v>72.5</v>
      </c>
      <c r="O12" s="31">
        <f t="shared" si="3"/>
        <v>120.83333333333333</v>
      </c>
      <c r="P12" s="35">
        <f t="shared" si="4"/>
        <v>862</v>
      </c>
      <c r="Q12" s="31">
        <f t="shared" si="5"/>
        <v>1012.2</v>
      </c>
      <c r="R12" s="31">
        <f t="shared" si="6"/>
        <v>117.42459396751741</v>
      </c>
      <c r="S12" s="31">
        <v>113.93516434038722</v>
      </c>
      <c r="T12" s="35">
        <f t="shared" si="7"/>
        <v>78</v>
      </c>
      <c r="U12" s="31">
        <f t="shared" si="8"/>
        <v>91.1</v>
      </c>
      <c r="V12" s="31">
        <f t="shared" si="9"/>
        <v>116.79487179487178</v>
      </c>
      <c r="W12" s="34">
        <f>AA12+'[1]август09'!W12</f>
        <v>35</v>
      </c>
      <c r="X12" s="34">
        <f>AB12+'[1]август09'!X12</f>
        <v>46.5</v>
      </c>
      <c r="Y12" s="31">
        <f t="shared" si="10"/>
        <v>132.85714285714286</v>
      </c>
      <c r="Z12" s="31">
        <v>70.56145675265554</v>
      </c>
      <c r="AA12" s="36">
        <v>5</v>
      </c>
      <c r="AB12" s="36">
        <v>5.5</v>
      </c>
      <c r="AC12" s="31">
        <f t="shared" si="11"/>
        <v>110.00000000000001</v>
      </c>
      <c r="AD12" s="35">
        <f>AH12+'[1]август09'!AD12</f>
        <v>39</v>
      </c>
      <c r="AE12" s="31">
        <f>AI12+'[1]август09'!AE12</f>
        <v>27.7</v>
      </c>
      <c r="AF12" s="31">
        <f t="shared" si="12"/>
        <v>71.02564102564102</v>
      </c>
      <c r="AG12" s="31">
        <v>125.9090909090909</v>
      </c>
      <c r="AH12" s="36">
        <v>5</v>
      </c>
      <c r="AI12" s="31"/>
      <c r="AJ12" s="31"/>
      <c r="AK12" s="35">
        <f t="shared" si="13"/>
        <v>74</v>
      </c>
      <c r="AL12" s="31">
        <f t="shared" si="14"/>
        <v>74.2</v>
      </c>
      <c r="AM12" s="31">
        <f t="shared" si="15"/>
        <v>100.27027027027027</v>
      </c>
      <c r="AN12" s="31">
        <v>84.4141069397042</v>
      </c>
      <c r="AO12" s="31">
        <f t="shared" si="16"/>
        <v>10</v>
      </c>
      <c r="AP12" s="31">
        <f t="shared" si="17"/>
        <v>5.5</v>
      </c>
      <c r="AQ12" s="31">
        <f t="shared" si="18"/>
        <v>55.00000000000001</v>
      </c>
      <c r="AR12" s="35">
        <f>AV12+'[1]август09'!AR12</f>
        <v>93762</v>
      </c>
      <c r="AS12" s="31">
        <f>AW12+'[1]август09'!AS12</f>
        <v>89029.59999999999</v>
      </c>
      <c r="AT12" s="31">
        <f t="shared" si="19"/>
        <v>94.95275271431922</v>
      </c>
      <c r="AU12" s="31">
        <v>97.01908137976184</v>
      </c>
      <c r="AV12" s="35">
        <v>12726</v>
      </c>
      <c r="AW12" s="31">
        <v>11962.7</v>
      </c>
      <c r="AX12" s="31">
        <f t="shared" si="20"/>
        <v>94.002043061449</v>
      </c>
      <c r="AY12" s="35">
        <f>BC12+'[1]август09'!AY12</f>
        <v>1228</v>
      </c>
      <c r="AZ12" s="31">
        <f>BD12+'[1]август09'!AZ12</f>
        <v>1192.1</v>
      </c>
      <c r="BA12" s="31">
        <f t="shared" si="21"/>
        <v>97.07654723127035</v>
      </c>
      <c r="BB12" s="31">
        <v>103.04261388192582</v>
      </c>
      <c r="BC12" s="35">
        <v>182</v>
      </c>
      <c r="BD12" s="31">
        <v>225.6</v>
      </c>
      <c r="BE12" s="31">
        <f t="shared" si="22"/>
        <v>123.95604395604396</v>
      </c>
      <c r="BF12" s="37">
        <f>BJ12+'[1]август09'!BF12</f>
        <v>1491.8000000000002</v>
      </c>
      <c r="BG12" s="37">
        <f>BK12+'[1]август09'!BG12</f>
        <v>1563.8999999999999</v>
      </c>
      <c r="BH12" s="38">
        <f t="shared" si="23"/>
        <v>104.83308754524734</v>
      </c>
      <c r="BI12" s="38">
        <v>108.37837837837836</v>
      </c>
      <c r="BJ12" s="36">
        <v>141.9</v>
      </c>
      <c r="BK12" s="36">
        <v>150.5</v>
      </c>
      <c r="BL12" s="38">
        <f t="shared" si="24"/>
        <v>106.06060606060606</v>
      </c>
      <c r="BM12" s="31">
        <v>100.15452538631347</v>
      </c>
      <c r="BN12" s="39">
        <v>5190</v>
      </c>
      <c r="BO12" s="39">
        <v>2488</v>
      </c>
      <c r="BP12" s="40">
        <f t="shared" si="25"/>
        <v>47.9383429672447</v>
      </c>
      <c r="BQ12" s="40">
        <v>68.35164835164835</v>
      </c>
      <c r="BR12" s="41">
        <v>20</v>
      </c>
      <c r="BS12" s="39">
        <v>14</v>
      </c>
      <c r="BT12" s="39">
        <v>22</v>
      </c>
      <c r="BU12" s="40">
        <f>BT12/BS12*100</f>
        <v>157.14285714285714</v>
      </c>
      <c r="BV12" s="40">
        <v>157.14285714285714</v>
      </c>
      <c r="BW12" s="40">
        <v>285</v>
      </c>
      <c r="BX12" s="40">
        <v>205</v>
      </c>
      <c r="BY12" s="40">
        <v>286</v>
      </c>
      <c r="BZ12" s="40">
        <f>BY12/BX12*100</f>
        <v>139.5121951219512</v>
      </c>
      <c r="CA12" s="40">
        <v>71.3216957605985</v>
      </c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12"/>
      <c r="CM12" s="43"/>
    </row>
    <row r="13" spans="1:91" ht="18">
      <c r="A13" s="30" t="s">
        <v>39</v>
      </c>
      <c r="B13" s="31">
        <f>F13+'[1]август09'!B13</f>
        <v>73</v>
      </c>
      <c r="C13" s="31">
        <f>G13+'[1]август09'!C13</f>
        <v>35.6</v>
      </c>
      <c r="D13" s="31">
        <f t="shared" si="0"/>
        <v>48.76712328767123</v>
      </c>
      <c r="E13" s="31">
        <v>38.611713665943604</v>
      </c>
      <c r="F13" s="32">
        <v>7</v>
      </c>
      <c r="G13" s="33">
        <v>3.9</v>
      </c>
      <c r="H13" s="31">
        <f t="shared" si="1"/>
        <v>55.714285714285715</v>
      </c>
      <c r="I13" s="34">
        <f>M13+'[1]август09'!I13</f>
        <v>2940</v>
      </c>
      <c r="J13" s="34">
        <f>N13+'[1]август09'!J13</f>
        <v>3724.7000000000003</v>
      </c>
      <c r="K13" s="31">
        <f t="shared" si="2"/>
        <v>126.6904761904762</v>
      </c>
      <c r="L13" s="31">
        <v>169.821729813523</v>
      </c>
      <c r="M13" s="32">
        <v>380</v>
      </c>
      <c r="N13" s="33">
        <v>405.3</v>
      </c>
      <c r="O13" s="31">
        <f t="shared" si="3"/>
        <v>106.65789473684211</v>
      </c>
      <c r="P13" s="35">
        <f t="shared" si="4"/>
        <v>3013</v>
      </c>
      <c r="Q13" s="31">
        <f t="shared" si="5"/>
        <v>3760.3</v>
      </c>
      <c r="R13" s="31">
        <f t="shared" si="6"/>
        <v>124.80252240292069</v>
      </c>
      <c r="S13" s="31">
        <v>164.52854955152046</v>
      </c>
      <c r="T13" s="35">
        <f t="shared" si="7"/>
        <v>387</v>
      </c>
      <c r="U13" s="31">
        <f t="shared" si="8"/>
        <v>409.2</v>
      </c>
      <c r="V13" s="31">
        <f t="shared" si="9"/>
        <v>105.73643410852713</v>
      </c>
      <c r="W13" s="34">
        <f>AA13+'[1]август09'!W13</f>
        <v>9</v>
      </c>
      <c r="X13" s="34">
        <f>AB13+'[1]август09'!X13</f>
        <v>10.4</v>
      </c>
      <c r="Y13" s="31">
        <f t="shared" si="10"/>
        <v>115.55555555555557</v>
      </c>
      <c r="Z13" s="31">
        <v>84.55284552845528</v>
      </c>
      <c r="AA13" s="36">
        <v>1</v>
      </c>
      <c r="AB13" s="36">
        <v>0.4</v>
      </c>
      <c r="AC13" s="31">
        <f t="shared" si="11"/>
        <v>40</v>
      </c>
      <c r="AD13" s="35">
        <f>AH13+'[1]август09'!AD13</f>
        <v>125</v>
      </c>
      <c r="AE13" s="31">
        <f>AI13+'[1]август09'!AE13</f>
        <v>216.2</v>
      </c>
      <c r="AF13" s="31">
        <f t="shared" si="12"/>
        <v>172.95999999999998</v>
      </c>
      <c r="AG13" s="31">
        <v>185.89853826311264</v>
      </c>
      <c r="AH13" s="36">
        <v>15</v>
      </c>
      <c r="AI13" s="31">
        <v>20.5</v>
      </c>
      <c r="AJ13" s="31">
        <f>AI13/AH13*100</f>
        <v>136.66666666666666</v>
      </c>
      <c r="AK13" s="35">
        <f t="shared" si="13"/>
        <v>134</v>
      </c>
      <c r="AL13" s="31">
        <f t="shared" si="14"/>
        <v>226.6</v>
      </c>
      <c r="AM13" s="31">
        <f t="shared" si="15"/>
        <v>169.1044776119403</v>
      </c>
      <c r="AN13" s="31">
        <v>176.20528771384136</v>
      </c>
      <c r="AO13" s="31">
        <f t="shared" si="16"/>
        <v>16</v>
      </c>
      <c r="AP13" s="31">
        <f t="shared" si="17"/>
        <v>20.9</v>
      </c>
      <c r="AQ13" s="31">
        <f t="shared" si="18"/>
        <v>130.625</v>
      </c>
      <c r="AR13" s="35">
        <f>AV13+'[1]август09'!AR13</f>
        <v>5865</v>
      </c>
      <c r="AS13" s="31">
        <f>AW13+'[1]август09'!AS13</f>
        <v>6000.8</v>
      </c>
      <c r="AT13" s="31">
        <f t="shared" si="19"/>
        <v>102.31543052003411</v>
      </c>
      <c r="AU13" s="31">
        <v>120.24399222878516</v>
      </c>
      <c r="AV13" s="35">
        <v>673</v>
      </c>
      <c r="AW13" s="31">
        <v>665</v>
      </c>
      <c r="AX13" s="31">
        <f t="shared" si="20"/>
        <v>98.81129271916791</v>
      </c>
      <c r="AY13" s="35">
        <f>BC13+'[1]август09'!AY13</f>
        <v>159</v>
      </c>
      <c r="AZ13" s="31">
        <f>BD13+'[1]август09'!AZ13</f>
        <v>278.8</v>
      </c>
      <c r="BA13" s="31">
        <f t="shared" si="21"/>
        <v>175.34591194968553</v>
      </c>
      <c r="BB13" s="31">
        <v>172.31149567367117</v>
      </c>
      <c r="BC13" s="35">
        <v>27</v>
      </c>
      <c r="BD13" s="31">
        <v>57.3</v>
      </c>
      <c r="BE13" s="31">
        <f t="shared" si="22"/>
        <v>212.22222222222223</v>
      </c>
      <c r="BF13" s="37">
        <f>BJ13+'[1]август09'!BF13</f>
        <v>304.5</v>
      </c>
      <c r="BG13" s="37">
        <f>BK13+'[1]август09'!BG13</f>
        <v>325.20000000000005</v>
      </c>
      <c r="BH13" s="38">
        <f t="shared" si="23"/>
        <v>106.79802955665025</v>
      </c>
      <c r="BI13" s="38">
        <v>104.53230472516877</v>
      </c>
      <c r="BJ13" s="36">
        <v>34.5</v>
      </c>
      <c r="BK13" s="36">
        <v>37.8</v>
      </c>
      <c r="BL13" s="38">
        <f t="shared" si="24"/>
        <v>109.56521739130434</v>
      </c>
      <c r="BM13" s="31">
        <v>121.45985401459853</v>
      </c>
      <c r="BN13" s="39">
        <v>715</v>
      </c>
      <c r="BO13" s="39">
        <v>150</v>
      </c>
      <c r="BP13" s="40">
        <f t="shared" si="25"/>
        <v>20.97902097902098</v>
      </c>
      <c r="BQ13" s="40">
        <v>125</v>
      </c>
      <c r="BR13" s="41">
        <v>6</v>
      </c>
      <c r="BS13" s="39">
        <v>6</v>
      </c>
      <c r="BT13" s="39">
        <v>6</v>
      </c>
      <c r="BU13" s="40">
        <f>BT13/BS13*100</f>
        <v>100</v>
      </c>
      <c r="BV13" s="40">
        <v>120</v>
      </c>
      <c r="BW13" s="40"/>
      <c r="BX13" s="40"/>
      <c r="BY13" s="40"/>
      <c r="BZ13" s="40"/>
      <c r="CA13" s="40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12"/>
      <c r="CM13" s="43"/>
    </row>
    <row r="14" spans="1:91" ht="18">
      <c r="A14" s="30" t="s">
        <v>40</v>
      </c>
      <c r="B14" s="31">
        <f>F14+'[1]август09'!B14</f>
        <v>132</v>
      </c>
      <c r="C14" s="31">
        <f>G14+'[1]август09'!C14</f>
        <v>134.6</v>
      </c>
      <c r="D14" s="31">
        <f t="shared" si="0"/>
        <v>101.96969696969695</v>
      </c>
      <c r="E14" s="31">
        <v>87.63020833333334</v>
      </c>
      <c r="F14" s="32">
        <v>17</v>
      </c>
      <c r="G14" s="33">
        <v>20.4</v>
      </c>
      <c r="H14" s="31">
        <f t="shared" si="1"/>
        <v>120</v>
      </c>
      <c r="I14" s="34">
        <f>M14+'[1]август09'!I14</f>
        <v>521</v>
      </c>
      <c r="J14" s="34">
        <f>N14+'[1]август09'!J14</f>
        <v>408.8</v>
      </c>
      <c r="K14" s="31">
        <f t="shared" si="2"/>
        <v>78.46449136276392</v>
      </c>
      <c r="L14" s="31">
        <v>78.61538461538461</v>
      </c>
      <c r="M14" s="32">
        <v>48</v>
      </c>
      <c r="N14" s="33">
        <v>40.7</v>
      </c>
      <c r="O14" s="31">
        <f t="shared" si="3"/>
        <v>84.79166666666667</v>
      </c>
      <c r="P14" s="35">
        <f t="shared" si="4"/>
        <v>653</v>
      </c>
      <c r="Q14" s="31">
        <f t="shared" si="5"/>
        <v>543.4</v>
      </c>
      <c r="R14" s="31">
        <f t="shared" si="6"/>
        <v>83.21592649310873</v>
      </c>
      <c r="S14" s="31">
        <v>80.6710213776722</v>
      </c>
      <c r="T14" s="35">
        <f t="shared" si="7"/>
        <v>65</v>
      </c>
      <c r="U14" s="31">
        <f t="shared" si="8"/>
        <v>61.1</v>
      </c>
      <c r="V14" s="31">
        <f t="shared" si="9"/>
        <v>94</v>
      </c>
      <c r="W14" s="34">
        <f>AA14+'[1]август09'!W14</f>
        <v>21</v>
      </c>
      <c r="X14" s="34">
        <f>AB14+'[1]август09'!X14</f>
        <v>23.9</v>
      </c>
      <c r="Y14" s="31">
        <f t="shared" si="10"/>
        <v>113.80952380952381</v>
      </c>
      <c r="Z14" s="31">
        <v>143.11377245508982</v>
      </c>
      <c r="AA14" s="36">
        <v>1</v>
      </c>
      <c r="AB14" s="36">
        <v>2.4</v>
      </c>
      <c r="AC14" s="31">
        <f t="shared" si="11"/>
        <v>240</v>
      </c>
      <c r="AD14" s="35">
        <f>AH14+'[1]август09'!AD14</f>
        <v>3406</v>
      </c>
      <c r="AE14" s="31">
        <f>AI14+'[1]август09'!AE14</f>
        <v>3591.3</v>
      </c>
      <c r="AF14" s="31">
        <f t="shared" si="12"/>
        <v>105.44039929536113</v>
      </c>
      <c r="AG14" s="31">
        <v>103.4821995268594</v>
      </c>
      <c r="AH14" s="36">
        <v>402</v>
      </c>
      <c r="AI14" s="31">
        <v>635.5</v>
      </c>
      <c r="AJ14" s="31">
        <f>AI14/AH14*100</f>
        <v>158.08457711442787</v>
      </c>
      <c r="AK14" s="35">
        <f t="shared" si="13"/>
        <v>3427</v>
      </c>
      <c r="AL14" s="31">
        <f t="shared" si="14"/>
        <v>3615.2000000000003</v>
      </c>
      <c r="AM14" s="31">
        <f t="shared" si="15"/>
        <v>105.49168368835717</v>
      </c>
      <c r="AN14" s="31">
        <v>103.672227167016</v>
      </c>
      <c r="AO14" s="31">
        <f t="shared" si="16"/>
        <v>403</v>
      </c>
      <c r="AP14" s="31">
        <f t="shared" si="17"/>
        <v>637.9</v>
      </c>
      <c r="AQ14" s="31">
        <f t="shared" si="18"/>
        <v>158.287841191067</v>
      </c>
      <c r="AR14" s="35">
        <f>AV14+'[1]август09'!AR14</f>
        <v>12839</v>
      </c>
      <c r="AS14" s="31">
        <f>AW14+'[1]август09'!AS14</f>
        <v>12412.8</v>
      </c>
      <c r="AT14" s="31">
        <f t="shared" si="19"/>
        <v>96.68042682451905</v>
      </c>
      <c r="AU14" s="31">
        <v>100.01155553726407</v>
      </c>
      <c r="AV14" s="35">
        <v>1757</v>
      </c>
      <c r="AW14" s="31">
        <v>1730.9</v>
      </c>
      <c r="AX14" s="31">
        <f t="shared" si="20"/>
        <v>98.51451337507115</v>
      </c>
      <c r="AY14" s="35">
        <f>BC14+'[1]август09'!AY14</f>
        <v>401</v>
      </c>
      <c r="AZ14" s="31">
        <f>BD14+'[1]август09'!AZ14</f>
        <v>310.7</v>
      </c>
      <c r="BA14" s="31">
        <f t="shared" si="21"/>
        <v>77.48129675810473</v>
      </c>
      <c r="BB14" s="31">
        <v>72.84876905041031</v>
      </c>
      <c r="BC14" s="35">
        <v>39</v>
      </c>
      <c r="BD14" s="31">
        <v>49.7</v>
      </c>
      <c r="BE14" s="31">
        <f t="shared" si="22"/>
        <v>127.43589743589745</v>
      </c>
      <c r="BF14" s="37">
        <f>BJ14+'[1]август09'!BF14</f>
        <v>880.3999999999999</v>
      </c>
      <c r="BG14" s="37">
        <f>BK14+'[1]август09'!BG14</f>
        <v>915.5000000000001</v>
      </c>
      <c r="BH14" s="38">
        <f t="shared" si="23"/>
        <v>103.98682417083147</v>
      </c>
      <c r="BI14" s="38">
        <v>109.85121190304777</v>
      </c>
      <c r="BJ14" s="36">
        <v>67.3</v>
      </c>
      <c r="BK14" s="36">
        <v>72.9</v>
      </c>
      <c r="BL14" s="38">
        <f t="shared" si="24"/>
        <v>108.32095096582468</v>
      </c>
      <c r="BM14" s="31">
        <v>91.39193306352598</v>
      </c>
      <c r="BN14" s="39">
        <v>1936</v>
      </c>
      <c r="BO14" s="39">
        <v>240</v>
      </c>
      <c r="BP14" s="40">
        <f t="shared" si="25"/>
        <v>12.396694214876034</v>
      </c>
      <c r="BQ14" s="40">
        <v>36.36363636363637</v>
      </c>
      <c r="BR14" s="41">
        <v>14</v>
      </c>
      <c r="BS14" s="39">
        <v>7</v>
      </c>
      <c r="BT14" s="39">
        <v>1</v>
      </c>
      <c r="BU14" s="40">
        <f>BT14/BS14*100</f>
        <v>14.285714285714285</v>
      </c>
      <c r="BV14" s="40">
        <v>11.11111111111111</v>
      </c>
      <c r="BW14" s="40">
        <v>100</v>
      </c>
      <c r="BX14" s="40"/>
      <c r="BY14" s="40"/>
      <c r="BZ14" s="40"/>
      <c r="CA14" s="40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12"/>
      <c r="CM14" s="43"/>
    </row>
    <row r="15" spans="1:91" ht="18">
      <c r="A15" s="30" t="s">
        <v>41</v>
      </c>
      <c r="B15" s="31">
        <f>F15+'[1]август09'!B15</f>
        <v>122</v>
      </c>
      <c r="C15" s="31">
        <f>G15+'[1]август09'!C15</f>
        <v>143.8</v>
      </c>
      <c r="D15" s="31">
        <f t="shared" si="0"/>
        <v>117.8688524590164</v>
      </c>
      <c r="E15" s="31">
        <v>85.64621798689697</v>
      </c>
      <c r="F15" s="32">
        <v>14</v>
      </c>
      <c r="G15" s="33">
        <v>15.5</v>
      </c>
      <c r="H15" s="31">
        <f t="shared" si="1"/>
        <v>110.71428571428572</v>
      </c>
      <c r="I15" s="34"/>
      <c r="J15" s="34"/>
      <c r="K15" s="31"/>
      <c r="L15" s="31"/>
      <c r="M15" s="32"/>
      <c r="N15" s="33"/>
      <c r="O15" s="31"/>
      <c r="P15" s="35">
        <f t="shared" si="4"/>
        <v>122</v>
      </c>
      <c r="Q15" s="31">
        <f t="shared" si="5"/>
        <v>143.8</v>
      </c>
      <c r="R15" s="31">
        <f t="shared" si="6"/>
        <v>117.8688524590164</v>
      </c>
      <c r="S15" s="31">
        <v>85.64621798689697</v>
      </c>
      <c r="T15" s="35">
        <f t="shared" si="7"/>
        <v>14</v>
      </c>
      <c r="U15" s="31">
        <f t="shared" si="8"/>
        <v>15.5</v>
      </c>
      <c r="V15" s="31">
        <f t="shared" si="9"/>
        <v>110.71428571428572</v>
      </c>
      <c r="W15" s="34">
        <f>AA15+'[1]август09'!W15</f>
        <v>22</v>
      </c>
      <c r="X15" s="34">
        <f>AB15+'[1]август09'!X15</f>
        <v>26.299999999999997</v>
      </c>
      <c r="Y15" s="31">
        <f t="shared" si="10"/>
        <v>119.54545454545453</v>
      </c>
      <c r="Z15" s="31">
        <v>119.0045248868778</v>
      </c>
      <c r="AA15" s="36">
        <v>4</v>
      </c>
      <c r="AB15" s="36">
        <v>4</v>
      </c>
      <c r="AC15" s="31">
        <f t="shared" si="11"/>
        <v>100</v>
      </c>
      <c r="AD15" s="35"/>
      <c r="AE15" s="31"/>
      <c r="AF15" s="31"/>
      <c r="AG15" s="31"/>
      <c r="AH15" s="36"/>
      <c r="AI15" s="31"/>
      <c r="AJ15" s="31"/>
      <c r="AK15" s="35">
        <f t="shared" si="13"/>
        <v>22</v>
      </c>
      <c r="AL15" s="31">
        <f t="shared" si="14"/>
        <v>26.299999999999997</v>
      </c>
      <c r="AM15" s="31">
        <f t="shared" si="15"/>
        <v>119.54545454545453</v>
      </c>
      <c r="AN15" s="31">
        <v>119.0045248868778</v>
      </c>
      <c r="AO15" s="31">
        <f t="shared" si="16"/>
        <v>4</v>
      </c>
      <c r="AP15" s="31">
        <f t="shared" si="17"/>
        <v>4</v>
      </c>
      <c r="AQ15" s="31">
        <f t="shared" si="18"/>
        <v>100</v>
      </c>
      <c r="AR15" s="35">
        <f>AV15+'[1]август09'!AR15</f>
        <v>5183</v>
      </c>
      <c r="AS15" s="31">
        <f>AW15+'[1]август09'!AS15</f>
        <v>5055.6</v>
      </c>
      <c r="AT15" s="31">
        <f t="shared" si="19"/>
        <v>97.54196411344782</v>
      </c>
      <c r="AU15" s="31">
        <v>102.10947684647013</v>
      </c>
      <c r="AV15" s="35">
        <v>608</v>
      </c>
      <c r="AW15" s="31">
        <v>573.2</v>
      </c>
      <c r="AX15" s="31">
        <f t="shared" si="20"/>
        <v>94.2763157894737</v>
      </c>
      <c r="AY15" s="35">
        <f>BC15+'[1]август09'!AY15</f>
        <v>116</v>
      </c>
      <c r="AZ15" s="31">
        <f>BD15+'[1]август09'!AZ15</f>
        <v>58.6</v>
      </c>
      <c r="BA15" s="31">
        <f t="shared" si="21"/>
        <v>50.51724137931035</v>
      </c>
      <c r="BB15" s="31">
        <v>51.089799476896246</v>
      </c>
      <c r="BC15" s="35">
        <v>11</v>
      </c>
      <c r="BD15" s="31">
        <v>10</v>
      </c>
      <c r="BE15" s="31">
        <f t="shared" si="22"/>
        <v>90.9090909090909</v>
      </c>
      <c r="BF15" s="37">
        <f>BJ15+'[1]август09'!BF15</f>
        <v>356</v>
      </c>
      <c r="BG15" s="37">
        <f>BK15+'[1]август09'!BG15</f>
        <v>360.7</v>
      </c>
      <c r="BH15" s="38">
        <f t="shared" si="23"/>
        <v>101.32022471910112</v>
      </c>
      <c r="BI15" s="38">
        <v>95.90534432331825</v>
      </c>
      <c r="BJ15" s="36">
        <v>40.2</v>
      </c>
      <c r="BK15" s="36">
        <v>42.4</v>
      </c>
      <c r="BL15" s="38">
        <f t="shared" si="24"/>
        <v>105.47263681592038</v>
      </c>
      <c r="BM15" s="31">
        <v>100.25521054870268</v>
      </c>
      <c r="BN15" s="39">
        <v>1781</v>
      </c>
      <c r="BO15" s="39">
        <v>100</v>
      </c>
      <c r="BP15" s="40">
        <f t="shared" si="25"/>
        <v>5.614823133071308</v>
      </c>
      <c r="BQ15" s="40">
        <v>13.157894736842104</v>
      </c>
      <c r="BR15" s="41">
        <v>13</v>
      </c>
      <c r="BS15" s="39"/>
      <c r="BT15" s="39"/>
      <c r="BU15" s="40"/>
      <c r="BV15" s="40"/>
      <c r="BW15" s="40"/>
      <c r="BX15" s="40"/>
      <c r="BY15" s="40"/>
      <c r="BZ15" s="40"/>
      <c r="CA15" s="40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12"/>
      <c r="CM15" s="43"/>
    </row>
    <row r="16" spans="1:91" ht="18">
      <c r="A16" s="30" t="s">
        <v>42</v>
      </c>
      <c r="B16" s="31">
        <f>F16+'[1]август09'!B16</f>
        <v>247</v>
      </c>
      <c r="C16" s="31">
        <f>G16+'[1]август09'!C16</f>
        <v>259.4</v>
      </c>
      <c r="D16" s="31">
        <f t="shared" si="0"/>
        <v>105.02024291497976</v>
      </c>
      <c r="E16" s="31">
        <v>80.7848022422921</v>
      </c>
      <c r="F16" s="32">
        <v>30</v>
      </c>
      <c r="G16" s="33">
        <v>31.4</v>
      </c>
      <c r="H16" s="31">
        <f t="shared" si="1"/>
        <v>104.66666666666666</v>
      </c>
      <c r="I16" s="34">
        <f>M16+'[1]август09'!I16</f>
        <v>2118</v>
      </c>
      <c r="J16" s="34">
        <f>N16+'[1]август09'!J16</f>
        <v>2168.7</v>
      </c>
      <c r="K16" s="31">
        <f>J16/I16*100</f>
        <v>102.39376770538242</v>
      </c>
      <c r="L16" s="31">
        <v>94.03781111785622</v>
      </c>
      <c r="M16" s="32">
        <v>182</v>
      </c>
      <c r="N16" s="33">
        <v>155.4</v>
      </c>
      <c r="O16" s="31">
        <f>N16/M16*100</f>
        <v>85.38461538461539</v>
      </c>
      <c r="P16" s="35">
        <f t="shared" si="4"/>
        <v>2365</v>
      </c>
      <c r="Q16" s="31">
        <f t="shared" si="5"/>
        <v>2428.1</v>
      </c>
      <c r="R16" s="31">
        <f t="shared" si="6"/>
        <v>102.66807610993658</v>
      </c>
      <c r="S16" s="31">
        <v>92.41807178472197</v>
      </c>
      <c r="T16" s="35">
        <f t="shared" si="7"/>
        <v>212</v>
      </c>
      <c r="U16" s="31">
        <f t="shared" si="8"/>
        <v>186.8</v>
      </c>
      <c r="V16" s="31">
        <f t="shared" si="9"/>
        <v>88.11320754716981</v>
      </c>
      <c r="W16" s="34">
        <f>AA16+'[1]август09'!W16</f>
        <v>53</v>
      </c>
      <c r="X16" s="34">
        <f>AB16+'[1]август09'!X16</f>
        <v>60.2</v>
      </c>
      <c r="Y16" s="31">
        <f t="shared" si="10"/>
        <v>113.58490566037736</v>
      </c>
      <c r="Z16" s="31">
        <v>145.06024096385545</v>
      </c>
      <c r="AA16" s="36">
        <v>10</v>
      </c>
      <c r="AB16" s="36">
        <v>12.3</v>
      </c>
      <c r="AC16" s="31">
        <f t="shared" si="11"/>
        <v>123</v>
      </c>
      <c r="AD16" s="35">
        <f>AH16+'[1]август09'!AD16</f>
        <v>175</v>
      </c>
      <c r="AE16" s="31">
        <f>AI16+'[1]август09'!AE16</f>
        <v>133.4</v>
      </c>
      <c r="AF16" s="31">
        <f>AE16/AD16*100</f>
        <v>76.22857142857143</v>
      </c>
      <c r="AG16" s="31">
        <v>93.28671328671328</v>
      </c>
      <c r="AH16" s="36">
        <v>24</v>
      </c>
      <c r="AI16" s="31">
        <v>17.1</v>
      </c>
      <c r="AJ16" s="31">
        <f>AI16/AH16*100</f>
        <v>71.25</v>
      </c>
      <c r="AK16" s="35">
        <f t="shared" si="13"/>
        <v>228</v>
      </c>
      <c r="AL16" s="31">
        <f t="shared" si="14"/>
        <v>193.60000000000002</v>
      </c>
      <c r="AM16" s="31">
        <f t="shared" si="15"/>
        <v>84.9122807017544</v>
      </c>
      <c r="AN16" s="31">
        <v>104.93224932249323</v>
      </c>
      <c r="AO16" s="31">
        <f t="shared" si="16"/>
        <v>34</v>
      </c>
      <c r="AP16" s="31">
        <f t="shared" si="17"/>
        <v>29.400000000000002</v>
      </c>
      <c r="AQ16" s="31">
        <f t="shared" si="18"/>
        <v>86.47058823529412</v>
      </c>
      <c r="AR16" s="35">
        <f>AV16+'[1]август09'!AR16</f>
        <v>19268</v>
      </c>
      <c r="AS16" s="31">
        <f>AW16+'[1]август09'!AS16</f>
        <v>19881.9</v>
      </c>
      <c r="AT16" s="31">
        <f t="shared" si="19"/>
        <v>103.18611168777248</v>
      </c>
      <c r="AU16" s="31">
        <v>123.52965681950417</v>
      </c>
      <c r="AV16" s="35">
        <v>2342</v>
      </c>
      <c r="AW16" s="31">
        <v>2246.9</v>
      </c>
      <c r="AX16" s="31">
        <f t="shared" si="20"/>
        <v>95.93936806148591</v>
      </c>
      <c r="AY16" s="35">
        <f>BC16+'[1]август09'!AY16</f>
        <v>676</v>
      </c>
      <c r="AZ16" s="31">
        <f>BD16+'[1]август09'!AZ16</f>
        <v>579.6</v>
      </c>
      <c r="BA16" s="31">
        <f t="shared" si="21"/>
        <v>85.7396449704142</v>
      </c>
      <c r="BB16" s="31">
        <v>109.3172387778197</v>
      </c>
      <c r="BC16" s="35">
        <v>96</v>
      </c>
      <c r="BD16" s="31">
        <v>91.3</v>
      </c>
      <c r="BE16" s="31">
        <f t="shared" si="22"/>
        <v>95.10416666666667</v>
      </c>
      <c r="BF16" s="37">
        <f>BJ16+'[1]август09'!BF16</f>
        <v>888.5999999999999</v>
      </c>
      <c r="BG16" s="37">
        <f>BK16+'[1]август09'!BG16</f>
        <v>916.9</v>
      </c>
      <c r="BH16" s="38">
        <f t="shared" si="23"/>
        <v>103.18478505514292</v>
      </c>
      <c r="BI16" s="38">
        <v>110.483190745873</v>
      </c>
      <c r="BJ16" s="36">
        <v>84.8</v>
      </c>
      <c r="BK16" s="36">
        <v>72.3</v>
      </c>
      <c r="BL16" s="38">
        <f t="shared" si="24"/>
        <v>85.25943396226415</v>
      </c>
      <c r="BM16" s="31">
        <v>100.80910494863357</v>
      </c>
      <c r="BN16" s="39">
        <v>5497</v>
      </c>
      <c r="BO16" s="39">
        <v>1423</v>
      </c>
      <c r="BP16" s="40">
        <f t="shared" si="25"/>
        <v>25.88684737129343</v>
      </c>
      <c r="BQ16" s="40">
        <v>86.55717761557177</v>
      </c>
      <c r="BR16" s="41">
        <v>26</v>
      </c>
      <c r="BS16" s="39">
        <v>26</v>
      </c>
      <c r="BT16" s="39">
        <v>6</v>
      </c>
      <c r="BU16" s="40">
        <f>BT16/BS16*100</f>
        <v>23.076923076923077</v>
      </c>
      <c r="BV16" s="40">
        <v>27.27272727272727</v>
      </c>
      <c r="BW16" s="40">
        <v>830</v>
      </c>
      <c r="BX16" s="40">
        <v>466</v>
      </c>
      <c r="BY16" s="40">
        <v>444</v>
      </c>
      <c r="BZ16" s="40">
        <f>BY16/BX16*100</f>
        <v>95.27896995708154</v>
      </c>
      <c r="CA16" s="40">
        <v>392.92035398230087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12"/>
      <c r="CM16" s="43"/>
    </row>
    <row r="17" spans="1:91" ht="18">
      <c r="A17" s="30" t="s">
        <v>43</v>
      </c>
      <c r="B17" s="31">
        <f>F17+'[1]август09'!B17</f>
        <v>210</v>
      </c>
      <c r="C17" s="31">
        <f>G17+'[1]август09'!C17</f>
        <v>400.2</v>
      </c>
      <c r="D17" s="31">
        <f t="shared" si="0"/>
        <v>190.57142857142856</v>
      </c>
      <c r="E17" s="31">
        <v>97.3249027237354</v>
      </c>
      <c r="F17" s="32">
        <v>20</v>
      </c>
      <c r="G17" s="33">
        <v>44.7</v>
      </c>
      <c r="H17" s="31">
        <f t="shared" si="1"/>
        <v>223.50000000000003</v>
      </c>
      <c r="I17" s="34"/>
      <c r="J17" s="34"/>
      <c r="K17" s="31"/>
      <c r="L17" s="31"/>
      <c r="M17" s="32"/>
      <c r="N17" s="33"/>
      <c r="O17" s="31"/>
      <c r="P17" s="35">
        <f t="shared" si="4"/>
        <v>210</v>
      </c>
      <c r="Q17" s="31">
        <f t="shared" si="5"/>
        <v>400.2</v>
      </c>
      <c r="R17" s="31">
        <f t="shared" si="6"/>
        <v>190.57142857142856</v>
      </c>
      <c r="S17" s="31">
        <v>97.3249027237354</v>
      </c>
      <c r="T17" s="35">
        <f t="shared" si="7"/>
        <v>20</v>
      </c>
      <c r="U17" s="31">
        <f t="shared" si="8"/>
        <v>44.7</v>
      </c>
      <c r="V17" s="31">
        <f t="shared" si="9"/>
        <v>223.50000000000003</v>
      </c>
      <c r="W17" s="34">
        <f>AA17+'[1]август09'!W17</f>
        <v>35</v>
      </c>
      <c r="X17" s="34">
        <f>AB17+'[1]август09'!X17</f>
        <v>37.4</v>
      </c>
      <c r="Y17" s="31">
        <f t="shared" si="10"/>
        <v>106.85714285714285</v>
      </c>
      <c r="Z17" s="31">
        <v>203.26086956521738</v>
      </c>
      <c r="AA17" s="36">
        <v>8</v>
      </c>
      <c r="AB17" s="36">
        <v>8</v>
      </c>
      <c r="AC17" s="31">
        <f t="shared" si="11"/>
        <v>100</v>
      </c>
      <c r="AD17" s="35"/>
      <c r="AE17" s="31"/>
      <c r="AF17" s="31"/>
      <c r="AG17" s="31"/>
      <c r="AH17" s="36"/>
      <c r="AI17" s="31"/>
      <c r="AJ17" s="31"/>
      <c r="AK17" s="35">
        <f t="shared" si="13"/>
        <v>35</v>
      </c>
      <c r="AL17" s="31">
        <f t="shared" si="14"/>
        <v>37.4</v>
      </c>
      <c r="AM17" s="31">
        <f t="shared" si="15"/>
        <v>106.85714285714285</v>
      </c>
      <c r="AN17" s="31">
        <v>203.26086956521738</v>
      </c>
      <c r="AO17" s="31">
        <f t="shared" si="16"/>
        <v>8</v>
      </c>
      <c r="AP17" s="31">
        <f t="shared" si="17"/>
        <v>8</v>
      </c>
      <c r="AQ17" s="31">
        <f t="shared" si="18"/>
        <v>100</v>
      </c>
      <c r="AR17" s="35">
        <f>AV17+'[1]август09'!AR17</f>
        <v>5735</v>
      </c>
      <c r="AS17" s="31">
        <f>AW17+'[1]август09'!AS17</f>
        <v>5988.699999999999</v>
      </c>
      <c r="AT17" s="31">
        <f t="shared" si="19"/>
        <v>104.42371403661726</v>
      </c>
      <c r="AU17" s="31">
        <v>112.87881135390413</v>
      </c>
      <c r="AV17" s="35">
        <v>664</v>
      </c>
      <c r="AW17" s="31">
        <v>634.5</v>
      </c>
      <c r="AX17" s="31">
        <f t="shared" si="20"/>
        <v>95.55722891566265</v>
      </c>
      <c r="AY17" s="35">
        <f>BC17+'[1]август09'!AY17</f>
        <v>237</v>
      </c>
      <c r="AZ17" s="31">
        <f>BD17+'[1]август09'!AZ17</f>
        <v>164.7</v>
      </c>
      <c r="BA17" s="31">
        <f t="shared" si="21"/>
        <v>69.49367088607595</v>
      </c>
      <c r="BB17" s="31">
        <v>77.32394366197182</v>
      </c>
      <c r="BC17" s="35">
        <v>23</v>
      </c>
      <c r="BD17" s="31">
        <v>22</v>
      </c>
      <c r="BE17" s="31">
        <f t="shared" si="22"/>
        <v>95.65217391304348</v>
      </c>
      <c r="BF17" s="37">
        <f>BJ17+'[1]август09'!BF17</f>
        <v>268.5</v>
      </c>
      <c r="BG17" s="37">
        <f>BK17+'[1]август09'!BG17</f>
        <v>285.2</v>
      </c>
      <c r="BH17" s="38">
        <f t="shared" si="23"/>
        <v>106.21973929236499</v>
      </c>
      <c r="BI17" s="38">
        <v>121.82827851345579</v>
      </c>
      <c r="BJ17" s="36">
        <v>19.5</v>
      </c>
      <c r="BK17" s="36">
        <v>21.5</v>
      </c>
      <c r="BL17" s="38">
        <f t="shared" si="24"/>
        <v>110.25641025641026</v>
      </c>
      <c r="BM17" s="31">
        <v>100.4611128189364</v>
      </c>
      <c r="BN17" s="39">
        <v>1556</v>
      </c>
      <c r="BO17" s="39"/>
      <c r="BP17" s="40"/>
      <c r="BQ17" s="40">
        <v>0</v>
      </c>
      <c r="BR17" s="41">
        <v>20</v>
      </c>
      <c r="BS17" s="39"/>
      <c r="BT17" s="39">
        <v>20</v>
      </c>
      <c r="BU17" s="40"/>
      <c r="BV17" s="40">
        <v>142.85714285714286</v>
      </c>
      <c r="BW17" s="40"/>
      <c r="BX17" s="40"/>
      <c r="BY17" s="40"/>
      <c r="BZ17" s="40"/>
      <c r="CA17" s="40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12"/>
      <c r="CM17" s="43"/>
    </row>
    <row r="18" spans="1:91" ht="18">
      <c r="A18" s="30" t="s">
        <v>44</v>
      </c>
      <c r="B18" s="31">
        <f>F18+'[1]август09'!B18</f>
        <v>62</v>
      </c>
      <c r="C18" s="31">
        <f>G18+'[1]август09'!C18</f>
        <v>63</v>
      </c>
      <c r="D18" s="31">
        <f t="shared" si="0"/>
        <v>101.61290322580645</v>
      </c>
      <c r="E18" s="31">
        <v>134.9036402569593</v>
      </c>
      <c r="F18" s="32">
        <v>11</v>
      </c>
      <c r="G18" s="33">
        <v>11.2</v>
      </c>
      <c r="H18" s="31">
        <f t="shared" si="1"/>
        <v>101.81818181818181</v>
      </c>
      <c r="I18" s="34">
        <f>M18+'[1]август09'!I18</f>
        <v>940</v>
      </c>
      <c r="J18" s="34">
        <f>N18+'[1]август09'!J18</f>
        <v>887.8000000000001</v>
      </c>
      <c r="K18" s="31">
        <f>J18/I18*100</f>
        <v>94.4468085106383</v>
      </c>
      <c r="L18" s="31">
        <v>95.52399397460728</v>
      </c>
      <c r="M18" s="32">
        <v>100</v>
      </c>
      <c r="N18" s="33">
        <v>82</v>
      </c>
      <c r="O18" s="31">
        <f>N18/M18*100</f>
        <v>82</v>
      </c>
      <c r="P18" s="35">
        <f t="shared" si="4"/>
        <v>1002</v>
      </c>
      <c r="Q18" s="31">
        <f t="shared" si="5"/>
        <v>950.8000000000001</v>
      </c>
      <c r="R18" s="31">
        <f t="shared" si="6"/>
        <v>94.89021956087825</v>
      </c>
      <c r="S18" s="31">
        <v>97.40805245364204</v>
      </c>
      <c r="T18" s="35">
        <f t="shared" si="7"/>
        <v>111</v>
      </c>
      <c r="U18" s="31">
        <f t="shared" si="8"/>
        <v>93.2</v>
      </c>
      <c r="V18" s="31">
        <f t="shared" si="9"/>
        <v>83.96396396396396</v>
      </c>
      <c r="W18" s="34">
        <f>AA18+'[1]август09'!W18</f>
        <v>17</v>
      </c>
      <c r="X18" s="34">
        <f>AB18+'[1]август09'!X18</f>
        <v>18.3</v>
      </c>
      <c r="Y18" s="31">
        <f t="shared" si="10"/>
        <v>107.6470588235294</v>
      </c>
      <c r="Z18" s="31">
        <v>87.98076923076923</v>
      </c>
      <c r="AA18" s="36">
        <v>3</v>
      </c>
      <c r="AB18" s="36"/>
      <c r="AC18" s="31">
        <f t="shared" si="11"/>
        <v>0</v>
      </c>
      <c r="AD18" s="35">
        <f>AH18+'[1]август09'!AD18</f>
        <v>40</v>
      </c>
      <c r="AE18" s="31">
        <f>AI18+'[1]август09'!AE18</f>
        <v>27.2</v>
      </c>
      <c r="AF18" s="31">
        <f>AE18/AD18*100</f>
        <v>68</v>
      </c>
      <c r="AG18" s="31">
        <v>107.5098814229249</v>
      </c>
      <c r="AH18" s="36">
        <v>9</v>
      </c>
      <c r="AI18" s="31"/>
      <c r="AJ18" s="31">
        <f>AI18/AH18*100</f>
        <v>0</v>
      </c>
      <c r="AK18" s="35">
        <f t="shared" si="13"/>
        <v>57</v>
      </c>
      <c r="AL18" s="31">
        <f t="shared" si="14"/>
        <v>45.5</v>
      </c>
      <c r="AM18" s="31">
        <f t="shared" si="15"/>
        <v>79.82456140350878</v>
      </c>
      <c r="AN18" s="31">
        <v>98.69848156182212</v>
      </c>
      <c r="AO18" s="31">
        <f t="shared" si="16"/>
        <v>12</v>
      </c>
      <c r="AP18" s="31">
        <f t="shared" si="17"/>
        <v>0</v>
      </c>
      <c r="AQ18" s="31">
        <f t="shared" si="18"/>
        <v>0</v>
      </c>
      <c r="AR18" s="35">
        <f>AV18+'[1]август09'!AR18</f>
        <v>6774</v>
      </c>
      <c r="AS18" s="31">
        <f>AW18+'[1]август09'!AS18</f>
        <v>7042.099999999999</v>
      </c>
      <c r="AT18" s="31">
        <f t="shared" si="19"/>
        <v>103.95777974608798</v>
      </c>
      <c r="AU18" s="31">
        <v>108.55965961526552</v>
      </c>
      <c r="AV18" s="35">
        <v>892</v>
      </c>
      <c r="AW18" s="31">
        <v>879.4</v>
      </c>
      <c r="AX18" s="31">
        <f t="shared" si="20"/>
        <v>98.58744394618833</v>
      </c>
      <c r="AY18" s="35">
        <f>BC18+'[1]август09'!AY18</f>
        <v>99</v>
      </c>
      <c r="AZ18" s="31">
        <f>BD18+'[1]август09'!AZ18</f>
        <v>139.7</v>
      </c>
      <c r="BA18" s="31">
        <f t="shared" si="21"/>
        <v>141.1111111111111</v>
      </c>
      <c r="BB18" s="31">
        <v>143.5765673175745</v>
      </c>
      <c r="BC18" s="35">
        <v>10</v>
      </c>
      <c r="BD18" s="31">
        <v>28.1</v>
      </c>
      <c r="BE18" s="31">
        <f t="shared" si="22"/>
        <v>281</v>
      </c>
      <c r="BF18" s="37">
        <f>BJ18+'[1]август09'!BF18</f>
        <v>401.09999999999997</v>
      </c>
      <c r="BG18" s="37">
        <f>BK18+'[1]август09'!BG18</f>
        <v>424.00000000000006</v>
      </c>
      <c r="BH18" s="38">
        <f t="shared" si="23"/>
        <v>105.70929942657695</v>
      </c>
      <c r="BI18" s="38">
        <v>98.78844361602984</v>
      </c>
      <c r="BJ18" s="36">
        <v>40.9</v>
      </c>
      <c r="BK18" s="36">
        <v>42.6</v>
      </c>
      <c r="BL18" s="38">
        <f t="shared" si="24"/>
        <v>104.15647921760392</v>
      </c>
      <c r="BM18" s="31">
        <v>100.41478477279013</v>
      </c>
      <c r="BN18" s="39">
        <v>954</v>
      </c>
      <c r="BO18" s="39"/>
      <c r="BP18" s="40">
        <f aca="true" t="shared" si="26" ref="BP18:BP23">BO18/BN18*100</f>
        <v>0</v>
      </c>
      <c r="BQ18" s="40">
        <v>0</v>
      </c>
      <c r="BR18" s="41">
        <v>7</v>
      </c>
      <c r="BS18" s="39"/>
      <c r="BT18" s="39">
        <v>10</v>
      </c>
      <c r="BU18" s="40"/>
      <c r="BV18" s="40">
        <v>100</v>
      </c>
      <c r="BW18" s="40"/>
      <c r="BX18" s="40"/>
      <c r="BY18" s="40"/>
      <c r="BZ18" s="40"/>
      <c r="CA18" s="40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12"/>
      <c r="CM18" s="43"/>
    </row>
    <row r="19" spans="1:91" ht="18">
      <c r="A19" s="30" t="s">
        <v>45</v>
      </c>
      <c r="B19" s="31">
        <f>F19+'[1]август09'!B19</f>
        <v>97</v>
      </c>
      <c r="C19" s="31">
        <f>G19+'[1]август09'!C19</f>
        <v>156.4</v>
      </c>
      <c r="D19" s="31">
        <f t="shared" si="0"/>
        <v>161.23711340206185</v>
      </c>
      <c r="E19" s="31">
        <v>88.11267605633803</v>
      </c>
      <c r="F19" s="32">
        <v>9</v>
      </c>
      <c r="G19" s="33">
        <v>17.1</v>
      </c>
      <c r="H19" s="31">
        <f t="shared" si="1"/>
        <v>190</v>
      </c>
      <c r="I19" s="34">
        <f>M19+'[1]август09'!I19</f>
        <v>10</v>
      </c>
      <c r="J19" s="34">
        <f>N19+'[1]август09'!J19</f>
        <v>16.2</v>
      </c>
      <c r="K19" s="31">
        <f>J19/I19*100</f>
        <v>162</v>
      </c>
      <c r="L19" s="31">
        <v>39.60880195599022</v>
      </c>
      <c r="M19" s="44">
        <v>1</v>
      </c>
      <c r="N19" s="33">
        <v>1.1</v>
      </c>
      <c r="O19" s="31">
        <f>N19/M19*100</f>
        <v>110.00000000000001</v>
      </c>
      <c r="P19" s="35">
        <f t="shared" si="4"/>
        <v>107</v>
      </c>
      <c r="Q19" s="31">
        <f t="shared" si="5"/>
        <v>172.6</v>
      </c>
      <c r="R19" s="31">
        <f t="shared" si="6"/>
        <v>161.30841121495328</v>
      </c>
      <c r="S19" s="31">
        <v>79.02930402930403</v>
      </c>
      <c r="T19" s="35">
        <f t="shared" si="7"/>
        <v>10</v>
      </c>
      <c r="U19" s="31">
        <f t="shared" si="8"/>
        <v>18.200000000000003</v>
      </c>
      <c r="V19" s="31">
        <f t="shared" si="9"/>
        <v>182.00000000000003</v>
      </c>
      <c r="W19" s="34">
        <f>AA19+'[1]август09'!W19</f>
        <v>16</v>
      </c>
      <c r="X19" s="34">
        <f>AB19+'[1]август09'!X19</f>
        <v>16.3</v>
      </c>
      <c r="Y19" s="31">
        <f t="shared" si="10"/>
        <v>101.875</v>
      </c>
      <c r="Z19" s="31">
        <v>129.36507936507937</v>
      </c>
      <c r="AA19" s="36">
        <v>3</v>
      </c>
      <c r="AB19" s="36">
        <v>2.7</v>
      </c>
      <c r="AC19" s="31">
        <f t="shared" si="11"/>
        <v>90</v>
      </c>
      <c r="AD19" s="35"/>
      <c r="AE19" s="31"/>
      <c r="AF19" s="31"/>
      <c r="AG19" s="31"/>
      <c r="AH19" s="45"/>
      <c r="AI19" s="31"/>
      <c r="AJ19" s="31"/>
      <c r="AK19" s="35">
        <f t="shared" si="13"/>
        <v>16</v>
      </c>
      <c r="AL19" s="31">
        <f t="shared" si="14"/>
        <v>16.3</v>
      </c>
      <c r="AM19" s="31">
        <f t="shared" si="15"/>
        <v>101.875</v>
      </c>
      <c r="AN19" s="31">
        <v>129.36507936507937</v>
      </c>
      <c r="AO19" s="31">
        <f t="shared" si="16"/>
        <v>3</v>
      </c>
      <c r="AP19" s="31">
        <f t="shared" si="17"/>
        <v>2.7</v>
      </c>
      <c r="AQ19" s="31">
        <f t="shared" si="18"/>
        <v>90</v>
      </c>
      <c r="AR19" s="35">
        <f>AV19+'[1]август09'!AR19</f>
        <v>5169</v>
      </c>
      <c r="AS19" s="31">
        <f>AW19+'[1]август09'!AS19</f>
        <v>5321.000000000001</v>
      </c>
      <c r="AT19" s="31">
        <f t="shared" si="19"/>
        <v>102.9406074675953</v>
      </c>
      <c r="AU19" s="31">
        <v>103.38452891423962</v>
      </c>
      <c r="AV19" s="35">
        <v>612</v>
      </c>
      <c r="AW19" s="31">
        <v>601.1</v>
      </c>
      <c r="AX19" s="31">
        <f t="shared" si="20"/>
        <v>98.21895424836602</v>
      </c>
      <c r="AY19" s="35">
        <f>BC19+'[1]август09'!AY19</f>
        <v>161</v>
      </c>
      <c r="AZ19" s="31">
        <f>BD19+'[1]август09'!AZ19</f>
        <v>118.5</v>
      </c>
      <c r="BA19" s="31">
        <f t="shared" si="21"/>
        <v>73.6024844720497</v>
      </c>
      <c r="BB19" s="31">
        <v>77.45098039215686</v>
      </c>
      <c r="BC19" s="35">
        <v>15</v>
      </c>
      <c r="BD19" s="31">
        <v>15.5</v>
      </c>
      <c r="BE19" s="31">
        <f t="shared" si="22"/>
        <v>103.33333333333334</v>
      </c>
      <c r="BF19" s="37">
        <f>BJ19+'[1]август09'!BF19</f>
        <v>275.40000000000003</v>
      </c>
      <c r="BG19" s="37">
        <f>BK19+'[1]август09'!BG19</f>
        <v>290.1</v>
      </c>
      <c r="BH19" s="38">
        <f t="shared" si="23"/>
        <v>105.33769063180827</v>
      </c>
      <c r="BI19" s="38">
        <v>88.25676909035596</v>
      </c>
      <c r="BJ19" s="36">
        <v>22.1</v>
      </c>
      <c r="BK19" s="36">
        <v>23.3</v>
      </c>
      <c r="BL19" s="38">
        <f t="shared" si="24"/>
        <v>105.42986425339367</v>
      </c>
      <c r="BM19" s="31">
        <v>100.27855153203342</v>
      </c>
      <c r="BN19" s="39">
        <v>1164</v>
      </c>
      <c r="BO19" s="39">
        <v>100</v>
      </c>
      <c r="BP19" s="40">
        <f t="shared" si="26"/>
        <v>8.59106529209622</v>
      </c>
      <c r="BQ19" s="40">
        <v>10.452597470471412</v>
      </c>
      <c r="BR19" s="41">
        <v>9</v>
      </c>
      <c r="BS19" s="39"/>
      <c r="BT19" s="39">
        <v>2</v>
      </c>
      <c r="BU19" s="40"/>
      <c r="BV19" s="40">
        <v>50</v>
      </c>
      <c r="BW19" s="40"/>
      <c r="BX19" s="40"/>
      <c r="BY19" s="40"/>
      <c r="BZ19" s="40"/>
      <c r="CA19" s="40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12"/>
      <c r="CM19" s="43"/>
    </row>
    <row r="20" spans="1:91" ht="18">
      <c r="A20" s="30" t="s">
        <v>46</v>
      </c>
      <c r="B20" s="31">
        <f>F20+'[1]август09'!B20</f>
        <v>204</v>
      </c>
      <c r="C20" s="31">
        <f>G20+'[1]август09'!C20</f>
        <v>213.9</v>
      </c>
      <c r="D20" s="31">
        <f t="shared" si="0"/>
        <v>104.8529411764706</v>
      </c>
      <c r="E20" s="31">
        <v>96.96282864913871</v>
      </c>
      <c r="F20" s="32">
        <v>22</v>
      </c>
      <c r="G20" s="33">
        <v>22.3</v>
      </c>
      <c r="H20" s="31">
        <f t="shared" si="1"/>
        <v>101.36363636363637</v>
      </c>
      <c r="I20" s="34">
        <f>M20+'[1]август09'!I20</f>
        <v>772</v>
      </c>
      <c r="J20" s="34">
        <f>N20+'[1]август09'!J20</f>
        <v>815.3000000000001</v>
      </c>
      <c r="K20" s="31">
        <f>J20/I20*100</f>
        <v>105.60880829015544</v>
      </c>
      <c r="L20" s="31">
        <v>106.7705605028811</v>
      </c>
      <c r="M20" s="32">
        <v>89</v>
      </c>
      <c r="N20" s="33">
        <v>110.1</v>
      </c>
      <c r="O20" s="31">
        <f>N20/M20*100</f>
        <v>123.70786516853931</v>
      </c>
      <c r="P20" s="35">
        <f t="shared" si="4"/>
        <v>976</v>
      </c>
      <c r="Q20" s="31">
        <f t="shared" si="5"/>
        <v>1029.2</v>
      </c>
      <c r="R20" s="31">
        <f t="shared" si="6"/>
        <v>105.45081967213115</v>
      </c>
      <c r="S20" s="31">
        <v>104.57224141434666</v>
      </c>
      <c r="T20" s="35">
        <f t="shared" si="7"/>
        <v>111</v>
      </c>
      <c r="U20" s="31">
        <f t="shared" si="8"/>
        <v>132.4</v>
      </c>
      <c r="V20" s="31">
        <f t="shared" si="9"/>
        <v>119.27927927927928</v>
      </c>
      <c r="W20" s="34">
        <f>AA20+'[1]август09'!W20</f>
        <v>44</v>
      </c>
      <c r="X20" s="34">
        <f>AB20+'[1]август09'!X20</f>
        <v>50.7</v>
      </c>
      <c r="Y20" s="31">
        <f t="shared" si="10"/>
        <v>115.22727272727273</v>
      </c>
      <c r="Z20" s="31">
        <v>88.08290155440415</v>
      </c>
      <c r="AA20" s="36">
        <v>8</v>
      </c>
      <c r="AB20" s="36">
        <v>9.4</v>
      </c>
      <c r="AC20" s="31">
        <f t="shared" si="11"/>
        <v>117.5</v>
      </c>
      <c r="AD20" s="35">
        <f>AH20+'[1]август09'!AD20</f>
        <v>83</v>
      </c>
      <c r="AE20" s="31">
        <f>AI20+'[1]август09'!AE20</f>
        <v>55.300000000000004</v>
      </c>
      <c r="AF20" s="31">
        <f>AE20/AD20*100</f>
        <v>66.62650602409639</v>
      </c>
      <c r="AG20" s="31">
        <v>71.44702842377261</v>
      </c>
      <c r="AH20" s="36">
        <v>11</v>
      </c>
      <c r="AI20" s="31">
        <v>2.4</v>
      </c>
      <c r="AJ20" s="31">
        <f>AI20/AH20*100</f>
        <v>21.818181818181817</v>
      </c>
      <c r="AK20" s="35">
        <f t="shared" si="13"/>
        <v>127</v>
      </c>
      <c r="AL20" s="31">
        <f t="shared" si="14"/>
        <v>106</v>
      </c>
      <c r="AM20" s="31">
        <f t="shared" si="15"/>
        <v>83.46456692913385</v>
      </c>
      <c r="AN20" s="31">
        <v>78.56614929785661</v>
      </c>
      <c r="AO20" s="31">
        <f t="shared" si="16"/>
        <v>19</v>
      </c>
      <c r="AP20" s="31">
        <f t="shared" si="17"/>
        <v>11.8</v>
      </c>
      <c r="AQ20" s="31">
        <f t="shared" si="18"/>
        <v>62.10526315789474</v>
      </c>
      <c r="AR20" s="35">
        <f>AV20+'[1]август09'!AR20</f>
        <v>152890</v>
      </c>
      <c r="AS20" s="31">
        <f>AW20+'[1]август09'!AS20</f>
        <v>153462.2</v>
      </c>
      <c r="AT20" s="31">
        <f t="shared" si="19"/>
        <v>100.3742560010465</v>
      </c>
      <c r="AU20" s="31">
        <v>109.4105446608831</v>
      </c>
      <c r="AV20" s="35">
        <v>17589</v>
      </c>
      <c r="AW20" s="31">
        <v>16799.6</v>
      </c>
      <c r="AX20" s="31">
        <f t="shared" si="20"/>
        <v>95.51196770708965</v>
      </c>
      <c r="AY20" s="35">
        <f>BC20+'[1]август09'!AY20</f>
        <v>1323</v>
      </c>
      <c r="AZ20" s="31">
        <f>BD20+'[1]август09'!AZ20</f>
        <v>889.5300000000001</v>
      </c>
      <c r="BA20" s="31">
        <f t="shared" si="21"/>
        <v>67.2358276643991</v>
      </c>
      <c r="BB20" s="31">
        <v>92.56295525494278</v>
      </c>
      <c r="BC20" s="35">
        <v>163</v>
      </c>
      <c r="BD20" s="31">
        <v>105</v>
      </c>
      <c r="BE20" s="31">
        <f t="shared" si="22"/>
        <v>64.41717791411043</v>
      </c>
      <c r="BF20" s="37">
        <f>BJ20+'[1]август09'!BF20</f>
        <v>1829.7000000000003</v>
      </c>
      <c r="BG20" s="37">
        <f>BK20+'[1]август09'!BG20</f>
        <v>1940.3</v>
      </c>
      <c r="BH20" s="38">
        <f t="shared" si="23"/>
        <v>106.04470678253264</v>
      </c>
      <c r="BI20" s="38">
        <v>92.63786106469324</v>
      </c>
      <c r="BJ20" s="36">
        <v>149.4</v>
      </c>
      <c r="BK20" s="36">
        <v>156</v>
      </c>
      <c r="BL20" s="38">
        <f t="shared" si="24"/>
        <v>104.41767068273091</v>
      </c>
      <c r="BM20" s="31">
        <v>100.25445292620864</v>
      </c>
      <c r="BN20" s="39">
        <v>6592</v>
      </c>
      <c r="BO20" s="39">
        <v>3581</v>
      </c>
      <c r="BP20" s="40">
        <f t="shared" si="26"/>
        <v>54.32342233009708</v>
      </c>
      <c r="BQ20" s="40">
        <v>89.4467341076558</v>
      </c>
      <c r="BR20" s="41">
        <v>21</v>
      </c>
      <c r="BS20" s="39">
        <v>9</v>
      </c>
      <c r="BT20" s="39">
        <v>21</v>
      </c>
      <c r="BU20" s="40">
        <f>BT20/BS20*100</f>
        <v>233.33333333333334</v>
      </c>
      <c r="BV20" s="40">
        <v>150</v>
      </c>
      <c r="BW20" s="40">
        <v>688</v>
      </c>
      <c r="BX20" s="40">
        <v>483</v>
      </c>
      <c r="BY20" s="40">
        <v>368</v>
      </c>
      <c r="BZ20" s="40">
        <f>BY20/BX20*100</f>
        <v>76.19047619047619</v>
      </c>
      <c r="CA20" s="40">
        <v>59.643435980551054</v>
      </c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12"/>
      <c r="CM20" s="43"/>
    </row>
    <row r="21" spans="1:91" ht="18">
      <c r="A21" s="30" t="s">
        <v>47</v>
      </c>
      <c r="B21" s="31">
        <f>F21+'[1]август09'!B21</f>
        <v>192</v>
      </c>
      <c r="C21" s="31">
        <f>G21+'[1]август09'!C21</f>
        <v>219.5</v>
      </c>
      <c r="D21" s="31">
        <f t="shared" si="0"/>
        <v>114.32291666666667</v>
      </c>
      <c r="E21" s="31">
        <v>88.8663967611336</v>
      </c>
      <c r="F21" s="32">
        <v>24</v>
      </c>
      <c r="G21" s="33">
        <v>28.5</v>
      </c>
      <c r="H21" s="31">
        <f t="shared" si="1"/>
        <v>118.75</v>
      </c>
      <c r="I21" s="34"/>
      <c r="J21" s="34"/>
      <c r="K21" s="31"/>
      <c r="L21" s="31"/>
      <c r="M21" s="32"/>
      <c r="N21" s="33"/>
      <c r="O21" s="31"/>
      <c r="P21" s="35">
        <f t="shared" si="4"/>
        <v>192</v>
      </c>
      <c r="Q21" s="31">
        <f t="shared" si="5"/>
        <v>219.5</v>
      </c>
      <c r="R21" s="31">
        <f t="shared" si="6"/>
        <v>114.32291666666667</v>
      </c>
      <c r="S21" s="31">
        <v>88.8663967611336</v>
      </c>
      <c r="T21" s="35">
        <f t="shared" si="7"/>
        <v>24</v>
      </c>
      <c r="U21" s="31">
        <f t="shared" si="8"/>
        <v>28.5</v>
      </c>
      <c r="V21" s="31">
        <f t="shared" si="9"/>
        <v>118.75</v>
      </c>
      <c r="W21" s="34">
        <f>AA21+'[1]август09'!W21</f>
        <v>26</v>
      </c>
      <c r="X21" s="34">
        <f>AB21+'[1]август09'!X21</f>
        <v>30.700000000000003</v>
      </c>
      <c r="Y21" s="31">
        <f t="shared" si="10"/>
        <v>118.07692307692308</v>
      </c>
      <c r="Z21" s="31">
        <v>78.96103896103895</v>
      </c>
      <c r="AA21" s="36">
        <v>3</v>
      </c>
      <c r="AB21" s="36">
        <v>4.1</v>
      </c>
      <c r="AC21" s="31">
        <f t="shared" si="11"/>
        <v>136.66666666666666</v>
      </c>
      <c r="AD21" s="35"/>
      <c r="AE21" s="31"/>
      <c r="AF21" s="31"/>
      <c r="AG21" s="31"/>
      <c r="AH21" s="36"/>
      <c r="AI21" s="31"/>
      <c r="AJ21" s="31"/>
      <c r="AK21" s="35">
        <f t="shared" si="13"/>
        <v>26</v>
      </c>
      <c r="AL21" s="31">
        <f t="shared" si="14"/>
        <v>30.700000000000003</v>
      </c>
      <c r="AM21" s="31">
        <f t="shared" si="15"/>
        <v>118.07692307692308</v>
      </c>
      <c r="AN21" s="31">
        <v>78.96103896103895</v>
      </c>
      <c r="AO21" s="31">
        <f t="shared" si="16"/>
        <v>3</v>
      </c>
      <c r="AP21" s="31">
        <f t="shared" si="17"/>
        <v>4.1</v>
      </c>
      <c r="AQ21" s="31">
        <f t="shared" si="18"/>
        <v>136.66666666666666</v>
      </c>
      <c r="AR21" s="35">
        <f>AV21+'[1]август09'!AR21</f>
        <v>29898</v>
      </c>
      <c r="AS21" s="31">
        <f>AW21+'[1]август09'!AS21</f>
        <v>30035.999999999996</v>
      </c>
      <c r="AT21" s="31">
        <f t="shared" si="19"/>
        <v>100.4615693357415</v>
      </c>
      <c r="AU21" s="31">
        <v>105.76570307207076</v>
      </c>
      <c r="AV21" s="35">
        <v>3500</v>
      </c>
      <c r="AW21" s="31">
        <v>3475.3</v>
      </c>
      <c r="AX21" s="31">
        <f t="shared" si="20"/>
        <v>99.29428571428572</v>
      </c>
      <c r="AY21" s="35">
        <f>BC21+'[1]август09'!AY21</f>
        <v>770</v>
      </c>
      <c r="AZ21" s="31">
        <f>BD21+'[1]август09'!AZ21</f>
        <v>988</v>
      </c>
      <c r="BA21" s="31">
        <f t="shared" si="21"/>
        <v>128.3116883116883</v>
      </c>
      <c r="BB21" s="31">
        <v>98.20097405824471</v>
      </c>
      <c r="BC21" s="35">
        <v>101</v>
      </c>
      <c r="BD21" s="31">
        <v>205.3</v>
      </c>
      <c r="BE21" s="31">
        <f t="shared" si="22"/>
        <v>203.26732673267327</v>
      </c>
      <c r="BF21" s="37">
        <f>BJ21+'[1]август09'!BF21</f>
        <v>853.9</v>
      </c>
      <c r="BG21" s="37">
        <f>BK21+'[1]август09'!BG21</f>
        <v>914.7</v>
      </c>
      <c r="BH21" s="38">
        <f t="shared" si="23"/>
        <v>107.12027169457782</v>
      </c>
      <c r="BI21" s="38">
        <v>86.72608324642076</v>
      </c>
      <c r="BJ21" s="36">
        <v>130.1</v>
      </c>
      <c r="BK21" s="36">
        <v>141.7</v>
      </c>
      <c r="BL21" s="38">
        <f t="shared" si="24"/>
        <v>108.91621829362028</v>
      </c>
      <c r="BM21" s="31">
        <v>101.06382978723406</v>
      </c>
      <c r="BN21" s="39">
        <v>3015</v>
      </c>
      <c r="BO21" s="39">
        <v>2748</v>
      </c>
      <c r="BP21" s="40">
        <f t="shared" si="26"/>
        <v>91.14427860696517</v>
      </c>
      <c r="BQ21" s="40">
        <v>209.7709923664122</v>
      </c>
      <c r="BR21" s="41">
        <v>20</v>
      </c>
      <c r="BS21" s="39">
        <v>20</v>
      </c>
      <c r="BT21" s="39"/>
      <c r="BU21" s="40">
        <f>BT21/BS21*100</f>
        <v>0</v>
      </c>
      <c r="BV21" s="40">
        <v>0</v>
      </c>
      <c r="BW21" s="40">
        <v>430</v>
      </c>
      <c r="BX21" s="40">
        <v>430</v>
      </c>
      <c r="BY21" s="40">
        <v>412</v>
      </c>
      <c r="BZ21" s="40">
        <f>BY21/BX21*100</f>
        <v>95.81395348837209</v>
      </c>
      <c r="CA21" s="40">
        <v>188.12785388127853</v>
      </c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12"/>
      <c r="CM21" s="43"/>
    </row>
    <row r="22" spans="1:91" ht="18">
      <c r="A22" s="30" t="s">
        <v>48</v>
      </c>
      <c r="B22" s="31">
        <f>F22+'[1]август09'!B22</f>
        <v>118</v>
      </c>
      <c r="C22" s="31">
        <f>G22+'[1]август09'!C22</f>
        <v>132.70000000000002</v>
      </c>
      <c r="D22" s="31">
        <f t="shared" si="0"/>
        <v>112.45762711864408</v>
      </c>
      <c r="E22" s="31">
        <v>98.88226527570791</v>
      </c>
      <c r="F22" s="32">
        <v>14</v>
      </c>
      <c r="G22" s="33">
        <v>14.3</v>
      </c>
      <c r="H22" s="31">
        <f t="shared" si="1"/>
        <v>102.14285714285715</v>
      </c>
      <c r="I22" s="34">
        <f>M22+'[1]август09'!I22</f>
        <v>137</v>
      </c>
      <c r="J22" s="34">
        <f>N22+'[1]август09'!J22</f>
        <v>114.10000000000001</v>
      </c>
      <c r="K22" s="31">
        <f>J22/I22*100</f>
        <v>83.28467153284672</v>
      </c>
      <c r="L22" s="31">
        <v>82.26387887527038</v>
      </c>
      <c r="M22" s="32">
        <v>18</v>
      </c>
      <c r="N22" s="46">
        <v>15.8</v>
      </c>
      <c r="O22" s="31">
        <f>N22/M22*100</f>
        <v>87.77777777777777</v>
      </c>
      <c r="P22" s="35">
        <f t="shared" si="4"/>
        <v>255</v>
      </c>
      <c r="Q22" s="31">
        <f t="shared" si="5"/>
        <v>246.8</v>
      </c>
      <c r="R22" s="31">
        <f t="shared" si="6"/>
        <v>96.78431372549021</v>
      </c>
      <c r="S22" s="31">
        <v>90.43605716379628</v>
      </c>
      <c r="T22" s="35">
        <f t="shared" si="7"/>
        <v>32</v>
      </c>
      <c r="U22" s="31">
        <f t="shared" si="8"/>
        <v>30.1</v>
      </c>
      <c r="V22" s="31">
        <f t="shared" si="9"/>
        <v>94.0625</v>
      </c>
      <c r="W22" s="34">
        <f>AA22+'[1]август09'!W22</f>
        <v>24</v>
      </c>
      <c r="X22" s="34">
        <f>AB22+'[1]август09'!X22</f>
        <v>30.4</v>
      </c>
      <c r="Y22" s="31">
        <f t="shared" si="10"/>
        <v>126.66666666666666</v>
      </c>
      <c r="Z22" s="31">
        <v>122.5806451612903</v>
      </c>
      <c r="AA22" s="36">
        <v>3</v>
      </c>
      <c r="AB22" s="36">
        <v>3</v>
      </c>
      <c r="AC22" s="31">
        <f t="shared" si="11"/>
        <v>100</v>
      </c>
      <c r="AD22" s="35"/>
      <c r="AE22" s="31"/>
      <c r="AF22" s="31"/>
      <c r="AG22" s="31">
        <v>0</v>
      </c>
      <c r="AH22" s="36"/>
      <c r="AI22" s="31"/>
      <c r="AJ22" s="31"/>
      <c r="AK22" s="35">
        <f t="shared" si="13"/>
        <v>24</v>
      </c>
      <c r="AL22" s="31">
        <f t="shared" si="14"/>
        <v>30.4</v>
      </c>
      <c r="AM22" s="31">
        <f t="shared" si="15"/>
        <v>126.66666666666666</v>
      </c>
      <c r="AN22" s="31">
        <v>108.57142857142857</v>
      </c>
      <c r="AO22" s="31">
        <f t="shared" si="16"/>
        <v>3</v>
      </c>
      <c r="AP22" s="31">
        <f t="shared" si="17"/>
        <v>3</v>
      </c>
      <c r="AQ22" s="31">
        <f t="shared" si="18"/>
        <v>100</v>
      </c>
      <c r="AR22" s="35">
        <f>AV22+'[1]август09'!AR22</f>
        <v>8019</v>
      </c>
      <c r="AS22" s="31">
        <f>AW22+'[1]август09'!AS22</f>
        <v>7902.299999999999</v>
      </c>
      <c r="AT22" s="31">
        <f t="shared" si="19"/>
        <v>98.54470632248409</v>
      </c>
      <c r="AU22" s="31">
        <v>99.15295822197764</v>
      </c>
      <c r="AV22" s="35">
        <v>901</v>
      </c>
      <c r="AW22" s="31">
        <v>867.5</v>
      </c>
      <c r="AX22" s="31">
        <f t="shared" si="20"/>
        <v>96.2819089900111</v>
      </c>
      <c r="AY22" s="35">
        <f>BC22+'[1]август09'!AY22</f>
        <v>275</v>
      </c>
      <c r="AZ22" s="31">
        <f>BD22+'[1]август09'!AZ22</f>
        <v>293</v>
      </c>
      <c r="BA22" s="31">
        <f t="shared" si="21"/>
        <v>106.54545454545455</v>
      </c>
      <c r="BB22" s="31">
        <v>98.1574539363484</v>
      </c>
      <c r="BC22" s="35">
        <v>27</v>
      </c>
      <c r="BD22" s="31">
        <v>37</v>
      </c>
      <c r="BE22" s="31">
        <f t="shared" si="22"/>
        <v>137.03703703703704</v>
      </c>
      <c r="BF22" s="37">
        <f>BJ22+'[1]август09'!BF22</f>
        <v>265.6</v>
      </c>
      <c r="BG22" s="37">
        <f>BK22+'[1]август09'!BG22</f>
        <v>277.3</v>
      </c>
      <c r="BH22" s="38">
        <f t="shared" si="23"/>
        <v>104.40512048192771</v>
      </c>
      <c r="BI22" s="38">
        <v>113.74077112387202</v>
      </c>
      <c r="BJ22" s="36">
        <v>32.2</v>
      </c>
      <c r="BK22" s="36">
        <v>34.1</v>
      </c>
      <c r="BL22" s="38">
        <f t="shared" si="24"/>
        <v>105.90062111801242</v>
      </c>
      <c r="BM22" s="31">
        <v>99.96116504854368</v>
      </c>
      <c r="BN22" s="39">
        <v>2223</v>
      </c>
      <c r="BO22" s="39">
        <v>400</v>
      </c>
      <c r="BP22" s="40">
        <f t="shared" si="26"/>
        <v>17.99370220422852</v>
      </c>
      <c r="BQ22" s="40">
        <v>42.5531914893617</v>
      </c>
      <c r="BR22" s="41">
        <v>13</v>
      </c>
      <c r="BS22" s="39"/>
      <c r="BT22" s="39">
        <v>13</v>
      </c>
      <c r="BU22" s="40"/>
      <c r="BV22" s="40">
        <v>118.18181818181819</v>
      </c>
      <c r="BW22" s="40"/>
      <c r="BX22" s="40"/>
      <c r="BY22" s="40"/>
      <c r="BZ22" s="40"/>
      <c r="CA22" s="40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12"/>
      <c r="CM22" s="43"/>
    </row>
    <row r="23" spans="1:81" ht="18">
      <c r="A23" s="30" t="s">
        <v>28</v>
      </c>
      <c r="B23" s="31">
        <f>SUM(B9:B22)</f>
        <v>2224</v>
      </c>
      <c r="C23" s="31">
        <f>SUM(C9:C22)</f>
        <v>2940.8999999999996</v>
      </c>
      <c r="D23" s="31">
        <f t="shared" si="0"/>
        <v>132.23471223021582</v>
      </c>
      <c r="E23" s="31">
        <v>94.87998451413088</v>
      </c>
      <c r="F23" s="47">
        <f>SUM(F9:F22)</f>
        <v>235</v>
      </c>
      <c r="G23" s="48">
        <f>SUM(G9:G22)</f>
        <v>333.50000000000006</v>
      </c>
      <c r="H23" s="31">
        <f t="shared" si="1"/>
        <v>141.9148936170213</v>
      </c>
      <c r="I23" s="46">
        <f>SUM(I9:I22)</f>
        <v>11258</v>
      </c>
      <c r="J23" s="46">
        <f>SUM(J9:J22)</f>
        <v>12266.699999999999</v>
      </c>
      <c r="K23" s="31">
        <f>J23/I23*100</f>
        <v>108.95985077278378</v>
      </c>
      <c r="L23" s="31">
        <v>114.03140193171146</v>
      </c>
      <c r="M23" s="47">
        <f>SUM(M9:M22)</f>
        <v>1206</v>
      </c>
      <c r="N23" s="48">
        <f>SUM(N9:N22)</f>
        <v>1258.3</v>
      </c>
      <c r="O23" s="31">
        <f>N23/M23*100</f>
        <v>104.33665008291872</v>
      </c>
      <c r="P23" s="35">
        <f>SUM(P9:P22)</f>
        <v>13482</v>
      </c>
      <c r="Q23" s="31">
        <f>SUM(Q9:Q22)</f>
        <v>15207.6</v>
      </c>
      <c r="R23" s="31">
        <f t="shared" si="6"/>
        <v>112.79928793947487</v>
      </c>
      <c r="S23" s="31">
        <v>109.74749041993519</v>
      </c>
      <c r="T23" s="35">
        <f>SUM(T9:T22)</f>
        <v>1441</v>
      </c>
      <c r="U23" s="31">
        <f>SUM(U9:U22)</f>
        <v>1591.8</v>
      </c>
      <c r="V23" s="31">
        <f t="shared" si="9"/>
        <v>110.4649548924358</v>
      </c>
      <c r="W23" s="33">
        <f>SUM(W9:W22)</f>
        <v>417</v>
      </c>
      <c r="X23" s="33">
        <f>SUM(X9:X22)</f>
        <v>543.4</v>
      </c>
      <c r="Y23" s="31">
        <f t="shared" si="10"/>
        <v>130.3117505995204</v>
      </c>
      <c r="Z23" s="31">
        <v>102.37377543330821</v>
      </c>
      <c r="AA23" s="35">
        <f>SUM(AA9:AA22)</f>
        <v>64</v>
      </c>
      <c r="AB23" s="31">
        <f>SUM(AB9:AB22)</f>
        <v>100</v>
      </c>
      <c r="AC23" s="31">
        <f t="shared" si="11"/>
        <v>156.25</v>
      </c>
      <c r="AD23" s="35">
        <f>SUM(AD9:AD22)</f>
        <v>4080</v>
      </c>
      <c r="AE23" s="31">
        <f>SUM(AE9:AE22)</f>
        <v>4279.5</v>
      </c>
      <c r="AF23" s="31">
        <f>AE23/AD23*100</f>
        <v>104.88970588235293</v>
      </c>
      <c r="AG23" s="31">
        <v>105.35207793809347</v>
      </c>
      <c r="AH23" s="35">
        <f>SUM(AH9:AH22)</f>
        <v>488</v>
      </c>
      <c r="AI23" s="31">
        <f>SUM(AI9:AI22)</f>
        <v>692</v>
      </c>
      <c r="AJ23" s="31">
        <f>AI23/AH23*100</f>
        <v>141.80327868852459</v>
      </c>
      <c r="AK23" s="35">
        <f t="shared" si="13"/>
        <v>4497</v>
      </c>
      <c r="AL23" s="31">
        <f t="shared" si="14"/>
        <v>4822.9</v>
      </c>
      <c r="AM23" s="31">
        <f t="shared" si="15"/>
        <v>107.24705359128306</v>
      </c>
      <c r="AN23" s="31">
        <v>106.91937023960205</v>
      </c>
      <c r="AO23" s="31">
        <f t="shared" si="16"/>
        <v>552</v>
      </c>
      <c r="AP23" s="31">
        <f t="shared" si="17"/>
        <v>792</v>
      </c>
      <c r="AQ23" s="31">
        <f t="shared" si="18"/>
        <v>143.47826086956522</v>
      </c>
      <c r="AR23" s="35">
        <f>SUM(AR9:AR22)</f>
        <v>503284</v>
      </c>
      <c r="AS23" s="31">
        <f>SUM(AS9:AS22)</f>
        <v>507377.29999999993</v>
      </c>
      <c r="AT23" s="31">
        <f t="shared" si="19"/>
        <v>100.81331812654484</v>
      </c>
      <c r="AU23" s="31">
        <v>108.46269142029212</v>
      </c>
      <c r="AV23" s="35">
        <f>SUM(AV9:AV22)</f>
        <v>65986</v>
      </c>
      <c r="AW23" s="31">
        <f>SUM(AW9:AW22)</f>
        <v>65189.700000000004</v>
      </c>
      <c r="AX23" s="31">
        <f t="shared" si="20"/>
        <v>98.79322886672931</v>
      </c>
      <c r="AY23" s="35">
        <f>SUM(AY9:AY22)</f>
        <v>9375</v>
      </c>
      <c r="AZ23" s="31">
        <f>SUM(AZ9:AZ22)</f>
        <v>8595.529999999999</v>
      </c>
      <c r="BA23" s="31">
        <f t="shared" si="21"/>
        <v>91.68565333333332</v>
      </c>
      <c r="BB23" s="31">
        <v>91.89335682465222</v>
      </c>
      <c r="BC23" s="35">
        <f>SUM(BC9:BC22)</f>
        <v>1150</v>
      </c>
      <c r="BD23" s="31">
        <f>SUM(BD9:BD22)</f>
        <v>1329.5</v>
      </c>
      <c r="BE23" s="31">
        <f t="shared" si="22"/>
        <v>115.6086956521739</v>
      </c>
      <c r="BF23" s="38">
        <f>SUM(BF9:BF22)</f>
        <v>13698.2</v>
      </c>
      <c r="BG23" s="38">
        <f>SUM(BG9:BG22)</f>
        <v>14308.800000000001</v>
      </c>
      <c r="BH23" s="38">
        <f t="shared" si="23"/>
        <v>104.45751996612694</v>
      </c>
      <c r="BI23" s="38">
        <v>104.40645316638573</v>
      </c>
      <c r="BJ23" s="31">
        <v>1431.8</v>
      </c>
      <c r="BK23" s="31">
        <v>1491.2</v>
      </c>
      <c r="BL23" s="38">
        <f t="shared" si="24"/>
        <v>104.14862410951251</v>
      </c>
      <c r="BM23" s="31">
        <v>100.47885396965914</v>
      </c>
      <c r="BN23" s="39">
        <f>SUM(BN9:BN22)</f>
        <v>79100</v>
      </c>
      <c r="BO23" s="40">
        <f>SUM(BO9:BO22)</f>
        <v>23655</v>
      </c>
      <c r="BP23" s="40">
        <f t="shared" si="26"/>
        <v>29.905183312262956</v>
      </c>
      <c r="BQ23" s="40">
        <v>46.83231043357751</v>
      </c>
      <c r="BR23" s="41">
        <f>SUM(BR9:BR22)</f>
        <v>228</v>
      </c>
      <c r="BS23" s="49">
        <f>SUM(BS9:BS22)</f>
        <v>137</v>
      </c>
      <c r="BT23" s="49">
        <f>SUM(BT9:BT22)</f>
        <v>144</v>
      </c>
      <c r="BU23" s="40">
        <f>BT23/BS23*100</f>
        <v>105.1094890510949</v>
      </c>
      <c r="BV23" s="40">
        <v>69.90291262135922</v>
      </c>
      <c r="BW23" s="40">
        <f>SUM(BW9:BW22)</f>
        <v>4200</v>
      </c>
      <c r="BX23" s="40">
        <f>SUM(BX9:BX22)</f>
        <v>2100</v>
      </c>
      <c r="BY23" s="40">
        <f>SUM(BY9:BY22)</f>
        <v>2267</v>
      </c>
      <c r="BZ23" s="40">
        <f>BY23/BX23*100</f>
        <v>107.95238095238095</v>
      </c>
      <c r="CA23" s="40">
        <v>105.29493729679518</v>
      </c>
      <c r="CB23" s="42"/>
      <c r="CC23" s="42"/>
    </row>
    <row r="24" spans="44:65" ht="18.75"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38">
        <f>BJ24+'[1]август09'!BF24</f>
        <v>24371.4</v>
      </c>
      <c r="BG24" s="38">
        <f>BK24+'[1]август09'!BG24</f>
        <v>25797.8</v>
      </c>
      <c r="BH24" s="38">
        <f t="shared" si="23"/>
        <v>105.85276184380051</v>
      </c>
      <c r="BI24" s="51">
        <v>118.066113508739</v>
      </c>
      <c r="BJ24" s="52">
        <v>2953.9</v>
      </c>
      <c r="BK24" s="53">
        <v>3201.1</v>
      </c>
      <c r="BL24" s="38">
        <f t="shared" si="24"/>
        <v>108.36859744744235</v>
      </c>
      <c r="BM24" s="50"/>
    </row>
    <row r="25" spans="44:65" ht="18.75"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4">
        <f>SUM(BF23:BF24)</f>
        <v>38069.600000000006</v>
      </c>
      <c r="BG25" s="54">
        <f>SUM(BG23:BG24)</f>
        <v>40106.6</v>
      </c>
      <c r="BH25" s="38">
        <f t="shared" si="23"/>
        <v>105.35072603862396</v>
      </c>
      <c r="BI25" s="38">
        <v>112.80094050940508</v>
      </c>
      <c r="BJ25" s="46">
        <v>4385.7</v>
      </c>
      <c r="BK25" s="46">
        <v>4692.3</v>
      </c>
      <c r="BL25" s="38">
        <f t="shared" si="24"/>
        <v>106.99090225049595</v>
      </c>
      <c r="BM25" s="50"/>
    </row>
  </sheetData>
  <mergeCells count="3">
    <mergeCell ref="BR6:BU6"/>
    <mergeCell ref="BX6:CA6"/>
    <mergeCell ref="BN6:BQ6"/>
  </mergeCells>
  <printOptions/>
  <pageMargins left="0.18" right="0.2" top="0.53" bottom="1" header="0.5" footer="0.5"/>
  <pageSetup fitToWidth="0" horizontalDpi="600" verticalDpi="600" orientation="landscape" paperSize="9" scale="55" r:id="rId1"/>
  <colBreaks count="3" manualBreakCount="3">
    <brk id="29" max="24" man="1"/>
    <brk id="57" max="24" man="1"/>
    <brk id="7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Ичалковского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2010-11-30T05:16:31Z</dcterms:created>
  <dcterms:modified xsi:type="dcterms:W3CDTF">2010-11-30T05:16:44Z</dcterms:modified>
  <cp:category/>
  <cp:version/>
  <cp:contentType/>
  <cp:contentStatus/>
</cp:coreProperties>
</file>